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ejecucion!$A$1:$G$98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7" i="7" l="1"/>
  <c r="F62" i="7"/>
  <c r="F43" i="7"/>
  <c r="F72" i="7"/>
  <c r="F42" i="7" l="1"/>
  <c r="F63" i="7" l="1"/>
  <c r="F52" i="7" l="1"/>
  <c r="F65" i="7" l="1"/>
  <c r="F89" i="7" l="1"/>
  <c r="F88" i="7" s="1"/>
  <c r="F86" i="7"/>
  <c r="F85" i="7" s="1"/>
  <c r="F84" i="7" l="1"/>
  <c r="G91" i="7" s="1"/>
  <c r="F70" i="7" l="1"/>
  <c r="F60" i="7"/>
  <c r="F59" i="7" s="1"/>
  <c r="F57" i="7" l="1"/>
  <c r="F56" i="7" s="1"/>
  <c r="F68" i="7"/>
  <c r="F77" i="7" l="1"/>
  <c r="F76" i="7" s="1"/>
  <c r="F32" i="7" l="1"/>
  <c r="F80" i="7" l="1"/>
  <c r="F79" i="7" s="1"/>
  <c r="F75" i="7" s="1"/>
  <c r="F54" i="7"/>
  <c r="G82" i="7" l="1"/>
  <c r="F26" i="7" l="1"/>
  <c r="F28" i="7" l="1"/>
  <c r="F25" i="7" s="1"/>
  <c r="F50" i="7" l="1"/>
  <c r="F48" i="7"/>
  <c r="F46" i="7"/>
  <c r="F44" i="7"/>
  <c r="F39" i="7"/>
  <c r="F37" i="7"/>
  <c r="F35" i="7"/>
  <c r="F31" i="7"/>
  <c r="G74" i="7" l="1"/>
  <c r="F34" i="7"/>
  <c r="F24" i="7" s="1"/>
  <c r="G41" i="7" l="1"/>
  <c r="G92" i="7" s="1"/>
  <c r="G20" i="7"/>
  <c r="G93" i="7" s="1"/>
  <c r="G26" i="8"/>
  <c r="G30" i="8" l="1"/>
  <c r="G25" i="8"/>
  <c r="G27" i="8" s="1"/>
  <c r="G31" i="8" l="1"/>
</calcChain>
</file>

<file path=xl/sharedStrings.xml><?xml version="1.0" encoding="utf-8"?>
<sst xmlns="http://schemas.openxmlformats.org/spreadsheetml/2006/main" count="154" uniqueCount="138">
  <si>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</si>
  <si>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</si>
  <si>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</si>
  <si>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</si>
  <si>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</si>
  <si>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</si>
  <si>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</si>
  <si>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</si>
  <si>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</si>
  <si>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</si>
  <si>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</si>
  <si>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</si>
  <si>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</si>
  <si>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</si>
  <si>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</si>
  <si>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</si>
  <si>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</si>
  <si>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</si>
  <si>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</si>
  <si>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</si>
  <si>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</si>
  <si>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</si>
  <si>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</si>
  <si>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</si>
  <si>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</si>
  <si>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</si>
  <si>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</si>
  <si>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</si>
  <si>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</si>
  <si>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</si>
  <si>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</si>
  <si>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</si>
  <si>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</si>
  <si>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</si>
  <si>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</si>
  <si>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</si>
  <si>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</si>
  <si>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</si>
  <si>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</si>
  <si>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</si>
  <si>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</si>
  <si>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</si>
  <si>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</si>
  <si>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</si>
  <si>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</si>
  <si>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</si>
  <si>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</si>
  <si>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</si>
  <si>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</si>
  <si>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</si>
  <si>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</si>
  <si>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</si>
  <si>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</si>
  <si>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</si>
  <si>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</si>
  <si>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</si>
  <si>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</si>
  <si>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</si>
  <si>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</si>
  <si>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</si>
  <si>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</si>
  <si>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</si>
  <si>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</si>
  <si>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</si>
  <si>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</si>
  <si>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2.2.2</t>
  </si>
  <si>
    <t>PUBLICIDAD, IMPRESION Y ENCUADERNACION</t>
  </si>
  <si>
    <t>2.2.2.1</t>
  </si>
  <si>
    <t>2.2.2.1.01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</si>
  <si>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</si>
  <si>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</si>
  <si>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</si>
  <si>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</si>
  <si>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</si>
  <si>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</si>
  <si>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</si>
  <si>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</si>
  <si>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</si>
  <si>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</si>
  <si>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</si>
  <si>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</si>
  <si>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2.2.8.6</t>
  </si>
  <si>
    <t>Organización de Eventos y Festividades</t>
  </si>
  <si>
    <t>2.2.5</t>
  </si>
  <si>
    <t>ALQUILERES Y RENTAS</t>
  </si>
  <si>
    <t>2.3.1</t>
  </si>
  <si>
    <t>ALIMENTOS Y PRODUCTOS AGROFORESTALES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</si>
  <si>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</si>
  <si>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</si>
  <si>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</si>
  <si>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</si>
  <si>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</si>
  <si>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</si>
  <si>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</si>
  <si>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2.3.1.1</t>
  </si>
  <si>
    <t>Alimentos y bebidas para personas</t>
  </si>
  <si>
    <t xml:space="preserve">2.3.1.1.01 </t>
  </si>
  <si>
    <t>Publicidad y Propaganda</t>
  </si>
  <si>
    <t>2.2.5.1</t>
  </si>
  <si>
    <t>Alquileres y rentas de edificios y locales</t>
  </si>
  <si>
    <t>2.2.5.1.01</t>
  </si>
  <si>
    <t>2.2.8.6.01</t>
  </si>
  <si>
    <t>Eventos Generales</t>
  </si>
  <si>
    <t>BIENES MUEBLES, INMUEBLES E INTANGIBLES</t>
  </si>
  <si>
    <t>2.6.1</t>
  </si>
  <si>
    <t>MOBILIARIO Y EQUIPO</t>
  </si>
  <si>
    <t>Subtotal Bienes Muebles, Inmuebles e Intangibles</t>
  </si>
  <si>
    <t>2.6.8</t>
  </si>
  <si>
    <t>Otros Activos Intangibles</t>
  </si>
  <si>
    <t>BIENES INTANGIBLES</t>
  </si>
  <si>
    <t>EJECUCIÓN PRESUPUESTARIA,  2017</t>
  </si>
  <si>
    <t>2.2.6</t>
  </si>
  <si>
    <t>SEGUROS</t>
  </si>
  <si>
    <t>2.2.6.9</t>
  </si>
  <si>
    <t>Otros Seguros</t>
  </si>
  <si>
    <t>2.2.6.9.01</t>
  </si>
  <si>
    <t>2.6.8.8.01</t>
  </si>
  <si>
    <t>2.6.8.8</t>
  </si>
  <si>
    <t>Licencias Informáticas e Intelectuales, Industriales y Comerciales</t>
  </si>
  <si>
    <t>Período del 1/3/2017 al 31/3/2017</t>
  </si>
  <si>
    <t>BALANCE DISPONIBLE PARA COMPROMISOS PENDIENTES AL 1/3/2017</t>
  </si>
  <si>
    <t>TOTAL INGRESOS POR PARTIDAS PRESUPUESTARIAS, MARZO 2017</t>
  </si>
  <si>
    <t>Del 1ro. de marzo al 31, 2017</t>
  </si>
  <si>
    <t xml:space="preserve"> - Balance disponible al 1/3/2017</t>
  </si>
  <si>
    <t>BALANCE  DISPONIBLE AL 31/3/2017</t>
  </si>
  <si>
    <t>2.6.1.3</t>
  </si>
  <si>
    <t>2.6.1.3.01</t>
  </si>
  <si>
    <t>Equipos de Cómputos</t>
  </si>
  <si>
    <t>2.2.1.7</t>
  </si>
  <si>
    <t>Agua</t>
  </si>
  <si>
    <t>2.2.1.7.01</t>
  </si>
  <si>
    <t>2.2.6.2</t>
  </si>
  <si>
    <t>Seguro de Bienes Muebles</t>
  </si>
  <si>
    <t>2.2.6.2.01</t>
  </si>
  <si>
    <t>2.2.8.7</t>
  </si>
  <si>
    <t>Servicios Técnicos y Profesionales</t>
  </si>
  <si>
    <t>2.2.8.7.06</t>
  </si>
  <si>
    <t>Otros servicios técnicos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</si>
</sst>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43" fontId="1" fillId="0" borderId="0" xfId="3" applyNumberFormat="1" applyFont="1" applyBorder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07"/>
  <sheetViews>
    <sheetView showZeros="0" topLeftCell="B70" zoomScale="130" zoomScaleNormal="130" workbookViewId="0">
      <selection activeCell="E90" sqref="E9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5"/>
      <c r="B6" s="85"/>
      <c r="C6" s="85"/>
      <c r="D6" s="85"/>
      <c r="E6" s="85"/>
      <c r="F6" s="8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4" t="s">
        <v>110</v>
      </c>
      <c r="B14" s="84"/>
      <c r="C14" s="84"/>
      <c r="D14" s="84"/>
      <c r="E14" s="84"/>
      <c r="F14" s="84"/>
      <c r="G14" s="84"/>
    </row>
    <row r="15" spans="1:8" ht="15.75" x14ac:dyDescent="0.25">
      <c r="A15" s="84" t="s">
        <v>119</v>
      </c>
      <c r="B15" s="84"/>
      <c r="C15" s="84"/>
      <c r="D15" s="84"/>
      <c r="E15" s="84"/>
      <c r="F15" s="84"/>
      <c r="G15" s="84"/>
    </row>
    <row r="16" spans="1:8" ht="15.75" x14ac:dyDescent="0.25">
      <c r="A16" s="84" t="s">
        <v>1</v>
      </c>
      <c r="B16" s="84"/>
      <c r="C16" s="84"/>
      <c r="D16" s="84"/>
      <c r="E16" s="84"/>
      <c r="F16" s="84"/>
      <c r="G16" s="84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120</v>
      </c>
      <c r="B18" s="43"/>
      <c r="C18" s="13"/>
      <c r="D18" s="6"/>
      <c r="E18" s="14"/>
      <c r="G18" s="51">
        <v>366661960.38999999</v>
      </c>
      <c r="I18" s="78"/>
    </row>
    <row r="19" spans="1:9" ht="16.5" customHeight="1" thickBot="1" x14ac:dyDescent="0.25">
      <c r="A19" s="52" t="s">
        <v>121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366661960.38999999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3" t="s">
        <v>12</v>
      </c>
      <c r="B22" s="83"/>
      <c r="C22" s="83"/>
      <c r="D22" s="83"/>
      <c r="E22" s="83"/>
      <c r="F22" s="83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11772036.59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9954700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7902600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7902600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2052100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1968100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84000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351000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351000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351000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1466336.59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682451.53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682451.53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695998.8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695998.8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87886.26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87886.26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11772036.59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69</v>
      </c>
      <c r="F42" s="48">
        <f>+F43+F56+F59+F62+F67</f>
        <v>51351038.819999993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F44+F46+F48+F50+F52+F54</f>
        <v>3606435.3100000005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1804190.62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1804190.62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545238.39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545238.39</v>
      </c>
      <c r="G47" s="12"/>
      <c r="H47" s="69"/>
      <c r="I47" s="70"/>
    </row>
    <row r="48" spans="1:9" s="45" customFormat="1" x14ac:dyDescent="0.2">
      <c r="A48" s="47"/>
      <c r="B48" s="47"/>
      <c r="C48" s="56" t="s">
        <v>87</v>
      </c>
      <c r="D48" s="54"/>
      <c r="E48" s="46" t="s">
        <v>89</v>
      </c>
      <c r="F48" s="48">
        <f t="shared" ref="F48" si="4">SUM(F49)</f>
        <v>634656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88</v>
      </c>
      <c r="E49" s="56" t="s">
        <v>89</v>
      </c>
      <c r="F49" s="50">
        <v>634656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618529.30000000005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618529.30000000005</v>
      </c>
      <c r="G51" s="12"/>
      <c r="H51" s="61"/>
      <c r="I51" s="62"/>
    </row>
    <row r="52" spans="1:9" s="54" customFormat="1" x14ac:dyDescent="0.2">
      <c r="A52" s="47"/>
      <c r="B52" s="47"/>
      <c r="C52" s="56" t="s">
        <v>128</v>
      </c>
      <c r="E52" s="46" t="s">
        <v>129</v>
      </c>
      <c r="F52" s="48">
        <f t="shared" ref="F52" si="6">SUM(F53)</f>
        <v>2568</v>
      </c>
      <c r="G52" s="55"/>
      <c r="H52" s="61"/>
      <c r="I52" s="62"/>
    </row>
    <row r="53" spans="1:9" s="54" customFormat="1" x14ac:dyDescent="0.2">
      <c r="A53" s="47"/>
      <c r="B53" s="47"/>
      <c r="D53" s="56" t="s">
        <v>130</v>
      </c>
      <c r="E53" s="56" t="s">
        <v>129</v>
      </c>
      <c r="F53" s="57">
        <v>2568</v>
      </c>
      <c r="G53" s="55"/>
      <c r="H53" s="55"/>
    </row>
    <row r="54" spans="1:9" s="54" customFormat="1" x14ac:dyDescent="0.2">
      <c r="A54" s="47"/>
      <c r="B54" s="47"/>
      <c r="C54" s="56" t="s">
        <v>70</v>
      </c>
      <c r="E54" s="46" t="s">
        <v>71</v>
      </c>
      <c r="F54" s="48">
        <f t="shared" ref="F54" si="7">SUM(F55)</f>
        <v>1253</v>
      </c>
      <c r="G54" s="55"/>
      <c r="H54" s="55"/>
    </row>
    <row r="55" spans="1:9" s="54" customFormat="1" x14ac:dyDescent="0.2">
      <c r="A55" s="47"/>
      <c r="B55" s="47"/>
      <c r="D55" s="56" t="s">
        <v>72</v>
      </c>
      <c r="E55" s="56" t="s">
        <v>71</v>
      </c>
      <c r="F55" s="57">
        <v>1253</v>
      </c>
      <c r="G55" s="55"/>
      <c r="H55" s="55"/>
    </row>
    <row r="56" spans="1:9" s="54" customFormat="1" x14ac:dyDescent="0.2">
      <c r="A56" s="47"/>
      <c r="B56" s="46" t="s">
        <v>65</v>
      </c>
      <c r="E56" s="46" t="s">
        <v>66</v>
      </c>
      <c r="F56" s="48">
        <f>F57</f>
        <v>75000</v>
      </c>
      <c r="G56" s="55"/>
      <c r="H56" s="55"/>
    </row>
    <row r="57" spans="1:9" s="54" customFormat="1" x14ac:dyDescent="0.2">
      <c r="A57" s="47"/>
      <c r="B57" s="47"/>
      <c r="C57" s="56" t="s">
        <v>67</v>
      </c>
      <c r="E57" s="59" t="s">
        <v>97</v>
      </c>
      <c r="F57" s="48">
        <f t="shared" ref="F57" si="8">SUM(F58)</f>
        <v>75000</v>
      </c>
      <c r="G57" s="55"/>
      <c r="H57" s="55"/>
    </row>
    <row r="58" spans="1:9" s="54" customFormat="1" x14ac:dyDescent="0.2">
      <c r="A58" s="47"/>
      <c r="B58" s="47"/>
      <c r="D58" s="56" t="s">
        <v>68</v>
      </c>
      <c r="E58" s="58" t="s">
        <v>97</v>
      </c>
      <c r="F58" s="57">
        <v>75000</v>
      </c>
      <c r="G58" s="55"/>
      <c r="H58" s="55"/>
    </row>
    <row r="59" spans="1:9" s="67" customFormat="1" x14ac:dyDescent="0.2">
      <c r="A59" s="66"/>
      <c r="B59" s="66" t="s">
        <v>83</v>
      </c>
      <c r="E59" s="74" t="s">
        <v>84</v>
      </c>
      <c r="F59" s="48">
        <f>F60</f>
        <v>26871</v>
      </c>
      <c r="G59" s="68"/>
      <c r="H59" s="68"/>
    </row>
    <row r="60" spans="1:9" s="67" customFormat="1" x14ac:dyDescent="0.2">
      <c r="A60" s="66"/>
      <c r="B60" s="66"/>
      <c r="C60" s="67" t="s">
        <v>98</v>
      </c>
      <c r="D60" s="58"/>
      <c r="E60" s="59" t="s">
        <v>99</v>
      </c>
      <c r="F60" s="48">
        <f>+F61</f>
        <v>26871</v>
      </c>
      <c r="G60" s="68"/>
    </row>
    <row r="61" spans="1:9" s="67" customFormat="1" x14ac:dyDescent="0.2">
      <c r="A61" s="66"/>
      <c r="B61" s="66"/>
      <c r="D61" s="67" t="s">
        <v>100</v>
      </c>
      <c r="E61" s="58" t="s">
        <v>99</v>
      </c>
      <c r="F61" s="75">
        <v>26871</v>
      </c>
      <c r="G61" s="68"/>
    </row>
    <row r="62" spans="1:9" s="67" customFormat="1" x14ac:dyDescent="0.2">
      <c r="A62" s="66"/>
      <c r="B62" s="66" t="s">
        <v>111</v>
      </c>
      <c r="E62" s="74" t="s">
        <v>112</v>
      </c>
      <c r="F62" s="48">
        <f>F63+F65</f>
        <v>5225067.63</v>
      </c>
      <c r="G62" s="68"/>
    </row>
    <row r="63" spans="1:9" s="54" customFormat="1" x14ac:dyDescent="0.2">
      <c r="A63" s="47"/>
      <c r="B63" s="47"/>
      <c r="C63" s="54" t="s">
        <v>131</v>
      </c>
      <c r="E63" s="59" t="s">
        <v>132</v>
      </c>
      <c r="F63" s="48">
        <f>SUM(F64)</f>
        <v>3975067.63</v>
      </c>
      <c r="G63" s="55"/>
      <c r="H63" s="55"/>
    </row>
    <row r="64" spans="1:9" s="54" customFormat="1" x14ac:dyDescent="0.2">
      <c r="A64" s="47"/>
      <c r="B64" s="47"/>
      <c r="D64" s="54" t="s">
        <v>133</v>
      </c>
      <c r="E64" s="58" t="s">
        <v>132</v>
      </c>
      <c r="F64" s="57">
        <v>3975067.63</v>
      </c>
      <c r="G64" s="55"/>
      <c r="H64" s="55"/>
    </row>
    <row r="65" spans="1:8" s="67" customFormat="1" x14ac:dyDescent="0.2">
      <c r="A65" s="66"/>
      <c r="B65" s="66"/>
      <c r="C65" s="67" t="s">
        <v>113</v>
      </c>
      <c r="E65" s="59" t="s">
        <v>114</v>
      </c>
      <c r="F65" s="48">
        <f>SUM(F66)</f>
        <v>1250000</v>
      </c>
      <c r="G65" s="68"/>
    </row>
    <row r="66" spans="1:8" s="67" customFormat="1" x14ac:dyDescent="0.2">
      <c r="A66" s="66"/>
      <c r="B66" s="66"/>
      <c r="D66" s="67" t="s">
        <v>115</v>
      </c>
      <c r="E66" s="58" t="s">
        <v>114</v>
      </c>
      <c r="F66" s="75">
        <v>1250000</v>
      </c>
      <c r="G66" s="68"/>
    </row>
    <row r="67" spans="1:8" s="54" customFormat="1" x14ac:dyDescent="0.2">
      <c r="A67" s="47"/>
      <c r="B67" s="46" t="s">
        <v>61</v>
      </c>
      <c r="E67" s="46" t="s">
        <v>62</v>
      </c>
      <c r="F67" s="48">
        <f>F68+F70+F72</f>
        <v>42417664.879999995</v>
      </c>
      <c r="G67" s="55"/>
      <c r="H67" s="55"/>
    </row>
    <row r="68" spans="1:8" s="67" customFormat="1" x14ac:dyDescent="0.2">
      <c r="A68" s="66"/>
      <c r="B68" s="66"/>
      <c r="C68" s="58" t="s">
        <v>90</v>
      </c>
      <c r="E68" s="59" t="s">
        <v>91</v>
      </c>
      <c r="F68" s="48">
        <f>SUM(F69)</f>
        <v>16370850.26</v>
      </c>
      <c r="G68" s="68"/>
      <c r="H68" s="68"/>
    </row>
    <row r="69" spans="1:8" s="67" customFormat="1" x14ac:dyDescent="0.2">
      <c r="A69" s="66"/>
      <c r="B69" s="66"/>
      <c r="D69" s="58" t="s">
        <v>92</v>
      </c>
      <c r="E69" s="58" t="s">
        <v>91</v>
      </c>
      <c r="F69" s="75">
        <v>16370850.26</v>
      </c>
      <c r="G69" s="68"/>
      <c r="H69" s="68"/>
    </row>
    <row r="70" spans="1:8" s="54" customFormat="1" x14ac:dyDescent="0.2">
      <c r="A70" s="47"/>
      <c r="B70" s="47"/>
      <c r="C70" s="56" t="s">
        <v>81</v>
      </c>
      <c r="E70" s="46" t="s">
        <v>82</v>
      </c>
      <c r="F70" s="48">
        <f>SUM(F71)</f>
        <v>1046814.62</v>
      </c>
      <c r="G70" s="55"/>
    </row>
    <row r="71" spans="1:8" s="54" customFormat="1" x14ac:dyDescent="0.2">
      <c r="A71" s="47"/>
      <c r="B71" s="47"/>
      <c r="D71" s="56" t="s">
        <v>101</v>
      </c>
      <c r="E71" s="58" t="s">
        <v>102</v>
      </c>
      <c r="F71" s="57">
        <v>1046814.62</v>
      </c>
      <c r="G71" s="55"/>
    </row>
    <row r="72" spans="1:8" s="54" customFormat="1" x14ac:dyDescent="0.2">
      <c r="A72" s="47"/>
      <c r="B72" s="47"/>
      <c r="C72" s="56" t="s">
        <v>134</v>
      </c>
      <c r="E72" s="46" t="s">
        <v>135</v>
      </c>
      <c r="F72" s="48">
        <f>SUM(F73)</f>
        <v>25000000</v>
      </c>
      <c r="G72" s="55"/>
      <c r="H72" s="55"/>
    </row>
    <row r="73" spans="1:8" s="54" customFormat="1" x14ac:dyDescent="0.2">
      <c r="A73" s="47"/>
      <c r="B73" s="47"/>
      <c r="D73" s="56" t="s">
        <v>136</v>
      </c>
      <c r="E73" s="56" t="s">
        <v>137</v>
      </c>
      <c r="F73" s="57">
        <v>25000000</v>
      </c>
      <c r="G73" s="55"/>
      <c r="H73" s="55"/>
    </row>
    <row r="74" spans="1:8" x14ac:dyDescent="0.2">
      <c r="A74" s="8"/>
      <c r="B74" s="8"/>
      <c r="C74" s="15"/>
      <c r="E74" s="6" t="s">
        <v>73</v>
      </c>
      <c r="F74" s="2"/>
      <c r="G74" s="12">
        <f>+F42</f>
        <v>51351038.819999993</v>
      </c>
    </row>
    <row r="75" spans="1:8" s="54" customFormat="1" ht="15.75" x14ac:dyDescent="0.25">
      <c r="A75" s="46">
        <v>2.2999999999999998</v>
      </c>
      <c r="B75" s="47"/>
      <c r="E75" s="71" t="s">
        <v>79</v>
      </c>
      <c r="F75" s="48">
        <f>F76+F79</f>
        <v>375812.5</v>
      </c>
      <c r="G75" s="55"/>
      <c r="H75" s="55"/>
    </row>
    <row r="76" spans="1:8" s="67" customFormat="1" x14ac:dyDescent="0.2">
      <c r="A76" s="66"/>
      <c r="B76" s="59" t="s">
        <v>85</v>
      </c>
      <c r="E76" s="59" t="s">
        <v>86</v>
      </c>
      <c r="F76" s="48">
        <f>SUM(F77)</f>
        <v>25812.5</v>
      </c>
      <c r="G76" s="68"/>
      <c r="H76" s="68"/>
    </row>
    <row r="77" spans="1:8" s="76" customFormat="1" x14ac:dyDescent="0.2">
      <c r="A77" s="67"/>
      <c r="B77" s="69"/>
      <c r="C77" s="58" t="s">
        <v>94</v>
      </c>
      <c r="D77" s="69"/>
      <c r="E77" s="66" t="s">
        <v>95</v>
      </c>
      <c r="F77" s="72">
        <f>F78</f>
        <v>25812.5</v>
      </c>
      <c r="H77" s="77"/>
    </row>
    <row r="78" spans="1:8" s="67" customFormat="1" x14ac:dyDescent="0.2">
      <c r="A78" s="66"/>
      <c r="B78" s="66"/>
      <c r="D78" s="58" t="s">
        <v>96</v>
      </c>
      <c r="E78" s="67" t="s">
        <v>95</v>
      </c>
      <c r="F78" s="70">
        <v>25812.5</v>
      </c>
      <c r="G78" s="68"/>
      <c r="H78" s="68"/>
    </row>
    <row r="79" spans="1:8" s="60" customFormat="1" x14ac:dyDescent="0.2">
      <c r="A79" s="54"/>
      <c r="B79" s="46" t="s">
        <v>74</v>
      </c>
      <c r="C79" s="61"/>
      <c r="D79" s="61"/>
      <c r="E79" s="47" t="s">
        <v>75</v>
      </c>
      <c r="F79" s="72">
        <f>+F80</f>
        <v>350000</v>
      </c>
      <c r="G79" s="73"/>
      <c r="H79" s="73"/>
    </row>
    <row r="80" spans="1:8" s="60" customFormat="1" x14ac:dyDescent="0.2">
      <c r="A80" s="54"/>
      <c r="B80" s="61"/>
      <c r="C80" s="56" t="s">
        <v>76</v>
      </c>
      <c r="D80" s="61"/>
      <c r="E80" s="47" t="s">
        <v>77</v>
      </c>
      <c r="F80" s="72">
        <f>+F81</f>
        <v>350000</v>
      </c>
      <c r="G80" s="73"/>
      <c r="H80" s="73"/>
    </row>
    <row r="81" spans="1:9" s="60" customFormat="1" x14ac:dyDescent="0.2">
      <c r="A81" s="54"/>
      <c r="B81" s="61"/>
      <c r="C81" s="61"/>
      <c r="D81" s="56" t="s">
        <v>78</v>
      </c>
      <c r="E81" s="54" t="s">
        <v>93</v>
      </c>
      <c r="F81" s="62">
        <v>350000</v>
      </c>
      <c r="G81" s="73"/>
      <c r="H81" s="73"/>
    </row>
    <row r="82" spans="1:9" x14ac:dyDescent="0.2">
      <c r="A82" s="8"/>
      <c r="B82" s="8"/>
      <c r="C82" s="15"/>
      <c r="E82" s="6" t="s">
        <v>80</v>
      </c>
      <c r="F82" s="2"/>
      <c r="G82" s="12">
        <f>+F75</f>
        <v>375812.5</v>
      </c>
    </row>
    <row r="83" spans="1:9" s="54" customFormat="1" x14ac:dyDescent="0.2">
      <c r="A83" s="47"/>
      <c r="B83" s="47"/>
      <c r="D83" s="56"/>
      <c r="E83" s="6"/>
      <c r="F83" s="60"/>
      <c r="G83" s="55"/>
      <c r="H83" s="55"/>
    </row>
    <row r="84" spans="1:9" s="54" customFormat="1" ht="15.75" x14ac:dyDescent="0.25">
      <c r="A84" s="46">
        <v>2.6</v>
      </c>
      <c r="B84" s="47"/>
      <c r="E84" s="79" t="s">
        <v>103</v>
      </c>
      <c r="F84" s="48">
        <f>+F85+F88</f>
        <v>450426.81</v>
      </c>
      <c r="G84" s="55"/>
      <c r="I84" s="80"/>
    </row>
    <row r="85" spans="1:9" s="54" customFormat="1" x14ac:dyDescent="0.2">
      <c r="A85" s="47"/>
      <c r="B85" s="81" t="s">
        <v>104</v>
      </c>
      <c r="E85" s="46" t="s">
        <v>105</v>
      </c>
      <c r="F85" s="72">
        <f>+F86</f>
        <v>211638.23</v>
      </c>
      <c r="G85" s="55"/>
    </row>
    <row r="86" spans="1:9" s="54" customFormat="1" x14ac:dyDescent="0.2">
      <c r="A86" s="47"/>
      <c r="B86" s="47"/>
      <c r="C86" s="82" t="s">
        <v>125</v>
      </c>
      <c r="E86" s="82" t="s">
        <v>127</v>
      </c>
      <c r="F86" s="72">
        <f>+F87</f>
        <v>211638.23</v>
      </c>
      <c r="G86" s="55"/>
    </row>
    <row r="87" spans="1:9" s="54" customFormat="1" x14ac:dyDescent="0.2">
      <c r="A87" s="47"/>
      <c r="B87" s="47"/>
      <c r="D87" s="82" t="s">
        <v>126</v>
      </c>
      <c r="E87" s="82" t="s">
        <v>127</v>
      </c>
      <c r="F87" s="57">
        <v>211638.23</v>
      </c>
      <c r="G87" s="55"/>
    </row>
    <row r="88" spans="1:9" s="54" customFormat="1" x14ac:dyDescent="0.2">
      <c r="A88" s="47"/>
      <c r="B88" s="81" t="s">
        <v>107</v>
      </c>
      <c r="E88" s="46" t="s">
        <v>109</v>
      </c>
      <c r="F88" s="72">
        <f>+F89</f>
        <v>238788.58</v>
      </c>
      <c r="G88" s="55"/>
    </row>
    <row r="89" spans="1:9" s="54" customFormat="1" x14ac:dyDescent="0.2">
      <c r="A89" s="47"/>
      <c r="B89" s="47"/>
      <c r="C89" s="82" t="s">
        <v>117</v>
      </c>
      <c r="E89" s="81" t="s">
        <v>108</v>
      </c>
      <c r="F89" s="72">
        <f>+F90</f>
        <v>238788.58</v>
      </c>
      <c r="G89" s="55"/>
    </row>
    <row r="90" spans="1:9" s="54" customFormat="1" x14ac:dyDescent="0.2">
      <c r="A90" s="47"/>
      <c r="B90" s="47"/>
      <c r="D90" s="82" t="s">
        <v>116</v>
      </c>
      <c r="E90" s="82" t="s">
        <v>118</v>
      </c>
      <c r="F90" s="57">
        <v>238788.58</v>
      </c>
      <c r="G90" s="55"/>
    </row>
    <row r="91" spans="1:9" s="54" customFormat="1" x14ac:dyDescent="0.2">
      <c r="A91" s="47"/>
      <c r="B91" s="47"/>
      <c r="D91" s="56"/>
      <c r="E91" s="6" t="s">
        <v>106</v>
      </c>
      <c r="F91" s="60"/>
      <c r="G91" s="55">
        <f>+F84</f>
        <v>450426.81</v>
      </c>
    </row>
    <row r="92" spans="1:9" ht="15.75" x14ac:dyDescent="0.25">
      <c r="A92" s="37"/>
      <c r="B92" s="37"/>
      <c r="C92" s="37"/>
      <c r="D92" s="37"/>
      <c r="E92" s="36" t="s">
        <v>16</v>
      </c>
      <c r="F92" s="38"/>
      <c r="G92" s="39">
        <f>SUM(G24:G91)</f>
        <v>63949314.719999999</v>
      </c>
    </row>
    <row r="93" spans="1:9" ht="16.5" thickBot="1" x14ac:dyDescent="0.3">
      <c r="A93" s="37"/>
      <c r="B93" s="37"/>
      <c r="C93" s="37"/>
      <c r="D93" s="37"/>
      <c r="E93" s="36" t="s">
        <v>17</v>
      </c>
      <c r="F93" s="38"/>
      <c r="G93" s="40">
        <f>G20-G92</f>
        <v>302712645.66999996</v>
      </c>
    </row>
    <row r="94" spans="1:9" ht="13.5" thickTop="1" x14ac:dyDescent="0.2"/>
    <row r="96" spans="1:9" x14ac:dyDescent="0.2">
      <c r="E96" s="9"/>
    </row>
    <row r="97" spans="1:8" x14ac:dyDescent="0.2">
      <c r="E97" s="10" t="s">
        <v>21</v>
      </c>
    </row>
    <row r="98" spans="1:8" x14ac:dyDescent="0.2">
      <c r="E98" s="53">
        <v>42825</v>
      </c>
    </row>
    <row r="100" spans="1:8" s="60" customFormat="1" x14ac:dyDescent="0.2">
      <c r="A100" s="54"/>
      <c r="B100" s="54"/>
      <c r="C100" s="54"/>
      <c r="D100" s="54"/>
      <c r="E100" s="55"/>
      <c r="F100" s="55"/>
      <c r="G100" s="63"/>
      <c r="H100" s="63"/>
    </row>
    <row r="101" spans="1:8" s="60" customFormat="1" x14ac:dyDescent="0.2">
      <c r="E101" s="63"/>
      <c r="F101" s="63"/>
      <c r="G101" s="63"/>
      <c r="H101" s="63"/>
    </row>
    <row r="102" spans="1:8" s="60" customFormat="1" x14ac:dyDescent="0.2">
      <c r="E102" s="63"/>
      <c r="F102" s="63"/>
      <c r="G102" s="63"/>
      <c r="H102" s="63"/>
    </row>
    <row r="103" spans="1:8" s="60" customFormat="1" x14ac:dyDescent="0.2">
      <c r="E103" s="63"/>
      <c r="F103" s="63"/>
      <c r="G103" s="63"/>
      <c r="H103" s="63"/>
    </row>
    <row r="104" spans="1:8" s="60" customFormat="1" x14ac:dyDescent="0.2">
      <c r="E104" s="63"/>
      <c r="F104" s="63"/>
      <c r="G104" s="63"/>
      <c r="H104" s="63"/>
    </row>
    <row r="105" spans="1:8" s="60" customFormat="1" x14ac:dyDescent="0.2">
      <c r="E105" s="63"/>
      <c r="F105" s="63"/>
      <c r="G105" s="63"/>
      <c r="H105" s="63"/>
    </row>
    <row r="106" spans="1:8" s="60" customFormat="1" x14ac:dyDescent="0.2">
      <c r="E106" s="63"/>
      <c r="F106" s="63"/>
      <c r="G106" s="63"/>
      <c r="H106" s="63"/>
    </row>
    <row r="107" spans="1:8" s="60" customFormat="1" x14ac:dyDescent="0.2">
      <c r="E107" s="63"/>
      <c r="F107" s="63"/>
      <c r="G107" s="63"/>
      <c r="H107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5"/>
      <c r="B11" s="85"/>
      <c r="C11" s="85"/>
      <c r="D11" s="85"/>
      <c r="E11" s="85"/>
      <c r="F11" s="85"/>
      <c r="G11" s="8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4" t="s">
        <v>24</v>
      </c>
      <c r="B13" s="84"/>
      <c r="C13" s="84"/>
      <c r="D13" s="84"/>
      <c r="E13" s="84"/>
      <c r="F13" s="84"/>
      <c r="G13" s="84"/>
    </row>
    <row r="14" spans="1:10" ht="15.75" x14ac:dyDescent="0.25">
      <c r="A14" s="84" t="s">
        <v>122</v>
      </c>
      <c r="B14" s="84"/>
      <c r="C14" s="84"/>
      <c r="D14" s="84"/>
      <c r="E14" s="84"/>
      <c r="F14" s="84"/>
      <c r="G14" s="84"/>
    </row>
    <row r="15" spans="1:10" ht="15.75" x14ac:dyDescent="0.25">
      <c r="A15" s="84" t="s">
        <v>1</v>
      </c>
      <c r="B15" s="84"/>
      <c r="C15" s="84"/>
      <c r="D15" s="84"/>
      <c r="E15" s="84"/>
      <c r="F15" s="84"/>
      <c r="G15" s="8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4" t="s">
        <v>14</v>
      </c>
      <c r="B20" s="84"/>
      <c r="C20" s="84"/>
      <c r="D20" s="84"/>
      <c r="E20" s="84"/>
      <c r="F20" s="84"/>
      <c r="G20" s="84"/>
    </row>
    <row r="21" spans="1:7" ht="15.75" x14ac:dyDescent="0.25">
      <c r="A21" s="84"/>
      <c r="B21" s="84"/>
      <c r="C21" s="84"/>
      <c r="D21" s="84"/>
      <c r="E21" s="84"/>
      <c r="F21" s="84"/>
      <c r="G21" s="8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7" t="s">
        <v>8</v>
      </c>
      <c r="B24" s="87"/>
      <c r="C24" s="87"/>
      <c r="D24" s="87"/>
      <c r="E24" s="22"/>
      <c r="F24" s="22"/>
      <c r="G24" s="21" t="s">
        <v>9</v>
      </c>
    </row>
    <row r="25" spans="1:7" ht="43.5" customHeight="1" x14ac:dyDescent="0.25">
      <c r="A25" s="86" t="s">
        <v>123</v>
      </c>
      <c r="B25" s="86"/>
      <c r="C25" s="86"/>
      <c r="D25" s="86"/>
      <c r="E25" s="24"/>
      <c r="F25" s="24"/>
      <c r="G25" s="28">
        <f>+ejecucion!G20</f>
        <v>366661960.38999999</v>
      </c>
    </row>
    <row r="26" spans="1:7" ht="40.5" customHeight="1" x14ac:dyDescent="0.25">
      <c r="A26" s="86" t="s">
        <v>22</v>
      </c>
      <c r="B26" s="86"/>
      <c r="C26" s="86"/>
      <c r="D26" s="86"/>
      <c r="E26" s="24"/>
      <c r="F26" s="25"/>
      <c r="G26" s="29">
        <f>+ejecucion!G19</f>
        <v>0</v>
      </c>
    </row>
    <row r="27" spans="1:7" ht="30" customHeight="1" x14ac:dyDescent="0.25">
      <c r="A27" s="89" t="s">
        <v>19</v>
      </c>
      <c r="B27" s="89"/>
      <c r="C27" s="89"/>
      <c r="D27" s="89"/>
      <c r="E27" s="25"/>
      <c r="F27" s="25"/>
      <c r="G27" s="30">
        <f>+G25+G26</f>
        <v>366661960.38999999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9" t="s">
        <v>10</v>
      </c>
      <c r="B29" s="89"/>
      <c r="C29" s="26"/>
      <c r="D29" s="25"/>
      <c r="E29" s="25"/>
      <c r="F29" s="25"/>
      <c r="G29" s="25"/>
    </row>
    <row r="30" spans="1:7" ht="30" customHeight="1" x14ac:dyDescent="0.25">
      <c r="A30" s="90" t="s">
        <v>11</v>
      </c>
      <c r="B30" s="90"/>
      <c r="C30" s="90"/>
      <c r="D30" s="90"/>
      <c r="E30" s="25"/>
      <c r="F30" s="28"/>
      <c r="G30" s="28">
        <f>ejecucion!G92</f>
        <v>63949314.719999999</v>
      </c>
    </row>
    <row r="31" spans="1:7" ht="30" customHeight="1" thickBot="1" x14ac:dyDescent="0.3">
      <c r="A31" s="88" t="s">
        <v>124</v>
      </c>
      <c r="B31" s="88"/>
      <c r="C31" s="88"/>
      <c r="D31" s="88"/>
      <c r="E31" s="28"/>
      <c r="F31" s="27"/>
      <c r="G31" s="31">
        <f>+G27-G30</f>
        <v>302712645.66999996</v>
      </c>
    </row>
    <row r="32" spans="1:7" ht="18.75" thickTop="1" x14ac:dyDescent="0.25">
      <c r="A32" s="88"/>
      <c r="B32" s="88"/>
      <c r="C32" s="88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2017-04-04T14:07:50Z</cp:lastPrinted>
  <dcterms:created xsi:type="dcterms:W3CDTF">2006-01-17T19:13:45Z</dcterms:created>
  <dcterms:modified xsi:type="dcterms:W3CDTF">2017-04-04T14:07:52Z</dcterms:modified>
</cp:coreProperties>
</file>