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ejecucion!$A$1:$G$75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44" i="7" l="1"/>
  <c r="F59" i="7"/>
  <c r="F58" i="7" s="1"/>
  <c r="F54" i="7" l="1"/>
  <c r="F62" i="7" l="1"/>
  <c r="F61" i="7" s="1"/>
  <c r="F34" i="7" l="1"/>
  <c r="F31" i="7"/>
  <c r="F67" i="7" l="1"/>
  <c r="F66" i="7" s="1"/>
  <c r="F65" i="7" s="1"/>
  <c r="F56" i="7"/>
  <c r="G69" i="7" l="1"/>
  <c r="F26" i="7" l="1"/>
  <c r="F28" i="7" l="1"/>
  <c r="F25" i="7" s="1"/>
  <c r="F52" i="7" l="1"/>
  <c r="F50" i="7"/>
  <c r="F48" i="7"/>
  <c r="F46" i="7"/>
  <c r="F41" i="7"/>
  <c r="F39" i="7"/>
  <c r="F37" i="7"/>
  <c r="F33" i="7"/>
  <c r="F45" i="7" l="1"/>
  <c r="F36" i="7"/>
  <c r="F24" i="7" s="1"/>
  <c r="G64" i="7" l="1"/>
  <c r="G43" i="7"/>
  <c r="G20" i="7"/>
  <c r="G26" i="8"/>
  <c r="G70" i="7" l="1"/>
  <c r="G71" i="7" s="1"/>
  <c r="G25" i="8"/>
  <c r="G27" i="8" s="1"/>
  <c r="G30" i="8" l="1"/>
  <c r="G31" i="8" s="1"/>
</calcChain>
</file>

<file path=xl/sharedStrings.xml><?xml version="1.0" encoding="utf-8"?>
<sst xmlns="http://schemas.openxmlformats.org/spreadsheetml/2006/main" count="114" uniqueCount="102">
  <si>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</si>
  <si>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</si>
  <si>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</si>
  <si>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</si>
  <si>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</si>
  <si>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</si>
  <si>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</si>
  <si>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</si>
  <si>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</si>
  <si>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</si>
  <si>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</si>
  <si>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</si>
  <si>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</si>
  <si>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</si>
  <si>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</si>
  <si>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</si>
  <si>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</si>
  <si>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</si>
  <si>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</si>
  <si>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</si>
  <si>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</si>
  <si>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</si>
  <si>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</si>
  <si>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</si>
  <si>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</si>
  <si>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</si>
  <si>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</si>
  <si>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</si>
  <si>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</si>
  <si>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</si>
  <si>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</si>
  <si>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</si>
  <si>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</si>
  <si>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</si>
  <si>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</si>
  <si>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</si>
  <si>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</si>
  <si>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</si>
  <si>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</si>
  <si>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</si>
  <si>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</si>
  <si>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</si>
  <si>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</si>
  <si>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</si>
  <si>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</si>
  <si>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</si>
  <si>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</si>
  <si>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</si>
  <si>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</si>
  <si>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</si>
  <si>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</si>
  <si>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</si>
  <si>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</si>
  <si>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</si>
  <si>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</si>
  <si>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</si>
  <si>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</si>
  <si>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</si>
  <si>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</si>
  <si>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</si>
  <si>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</si>
  <si>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</si>
  <si>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</si>
  <si>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</si>
  <si>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</si>
  <si>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</si>
  <si>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</si>
  <si>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</si>
  <si>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</si>
  <si>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</si>
  <si>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</si>
  <si>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</si>
  <si>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</si>
  <si>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</si>
  <si>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</si>
  <si>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</si>
  <si>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</si>
  <si>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2.1.1.4</t>
  </si>
  <si>
    <t>Sueldo Anual No. 13</t>
  </si>
  <si>
    <t>2.1.1.4.01</t>
  </si>
  <si>
    <t>2.2.1.5</t>
  </si>
  <si>
    <t>2.2.1.5.01</t>
  </si>
  <si>
    <t>Servicios de Internet televisión por cable</t>
  </si>
  <si>
    <t>2.2.8.2</t>
  </si>
  <si>
    <t>Comisiones y gastos bancarios</t>
  </si>
  <si>
    <t>2.2.8.2.01</t>
  </si>
  <si>
    <t>Gasoil</t>
  </si>
  <si>
    <t>2.2.1.7</t>
  </si>
  <si>
    <t>Agua</t>
  </si>
  <si>
    <t>2.2.1.7.01</t>
  </si>
  <si>
    <t>Período del 1/1/2017 al 31/1/2017</t>
  </si>
  <si>
    <t>BALANCE DISPONIBLE PARA COMPROMISOS PENDIENTES AL 1/1/2017</t>
  </si>
  <si>
    <t>TOTAL INGRESOS POR PARTIDAS PRESUPUESTARIAS, ENERO 2017</t>
  </si>
  <si>
    <t>Del 1ro. de enero al 31, 2017</t>
  </si>
  <si>
    <t xml:space="preserve"> - Balance disponible al 1/1/2017</t>
  </si>
  <si>
    <t>BALANCE  DISPONIBLE AL 31/1/2017</t>
  </si>
  <si>
    <t>2.2.6</t>
  </si>
  <si>
    <t>SEGUROS</t>
  </si>
  <si>
    <t>2.2.6.9</t>
  </si>
  <si>
    <t>Otros Seguros</t>
  </si>
  <si>
    <t>2.2.6.9.01</t>
  </si>
  <si>
    <t>EJECUCIÓN PRESUPUESTARIA,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</si>
</sst>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5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0" borderId="0" xfId="0" applyFont="1" applyFill="1" applyBorder="1" applyAlignment="1">
      <alignment wrapText="1"/>
    </xf>
    <xf numFmtId="43" fontId="1" fillId="0" borderId="0" xfId="2" applyFont="1" applyFill="1" applyBorder="1"/>
    <xf numFmtId="43" fontId="13" fillId="0" borderId="0" xfId="0" applyNumberFormat="1" applyFont="1" applyBorder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84"/>
  <sheetViews>
    <sheetView showZeros="0" tabSelected="1" zoomScaleNormal="100" workbookViewId="0">
      <selection activeCell="F24" sqref="F24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9"/>
      <c r="B6" s="79"/>
      <c r="C6" s="79"/>
      <c r="D6" s="79"/>
      <c r="E6" s="79"/>
      <c r="F6" s="79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78" t="s">
        <v>101</v>
      </c>
      <c r="B14" s="78"/>
      <c r="C14" s="78"/>
      <c r="D14" s="78"/>
      <c r="E14" s="78"/>
      <c r="F14" s="78"/>
      <c r="G14" s="78"/>
    </row>
    <row r="15" spans="1:8" ht="15.75" x14ac:dyDescent="0.25">
      <c r="A15" s="78" t="s">
        <v>90</v>
      </c>
      <c r="B15" s="78"/>
      <c r="C15" s="78"/>
      <c r="D15" s="78"/>
      <c r="E15" s="78"/>
      <c r="F15" s="78"/>
      <c r="G15" s="78"/>
    </row>
    <row r="16" spans="1:8" ht="15.75" x14ac:dyDescent="0.25">
      <c r="A16" s="78" t="s">
        <v>1</v>
      </c>
      <c r="B16" s="78"/>
      <c r="C16" s="78"/>
      <c r="D16" s="78"/>
      <c r="E16" s="78"/>
      <c r="F16" s="78"/>
      <c r="G16" s="78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91</v>
      </c>
      <c r="B18" s="43"/>
      <c r="C18" s="13"/>
      <c r="D18" s="6"/>
      <c r="E18" s="14"/>
      <c r="G18" s="51">
        <v>459595035</v>
      </c>
      <c r="I18" s="76"/>
    </row>
    <row r="19" spans="1:9" ht="16.5" customHeight="1" thickBot="1" x14ac:dyDescent="0.25">
      <c r="A19" s="52" t="s">
        <v>92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459595035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7" t="s">
        <v>12</v>
      </c>
      <c r="B22" s="77"/>
      <c r="C22" s="77"/>
      <c r="D22" s="77"/>
      <c r="E22" s="77"/>
      <c r="F22" s="77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52</v>
      </c>
      <c r="E23" s="34" t="s">
        <v>20</v>
      </c>
      <c r="F23" s="35">
        <v>2017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F25+F33+F36</f>
        <v>9261060.1300000008</v>
      </c>
      <c r="G24" s="12"/>
      <c r="H24" s="61"/>
      <c r="I24" s="62"/>
    </row>
    <row r="25" spans="1:9" s="45" customFormat="1" x14ac:dyDescent="0.2">
      <c r="A25" s="47"/>
      <c r="B25" s="46" t="s">
        <v>39</v>
      </c>
      <c r="E25" s="46" t="s">
        <v>55</v>
      </c>
      <c r="F25" s="48">
        <f>F26+F28+F31</f>
        <v>7769450</v>
      </c>
      <c r="G25" s="12"/>
      <c r="H25" s="61"/>
      <c r="I25" s="62"/>
    </row>
    <row r="26" spans="1:9" s="45" customFormat="1" x14ac:dyDescent="0.2">
      <c r="A26" s="47"/>
      <c r="B26" s="47"/>
      <c r="C26" s="49" t="s">
        <v>43</v>
      </c>
      <c r="E26" s="46" t="s">
        <v>53</v>
      </c>
      <c r="F26" s="48">
        <f>SUM(F27)</f>
        <v>7082750</v>
      </c>
      <c r="G26" s="12"/>
      <c r="H26" s="61"/>
      <c r="I26" s="62"/>
    </row>
    <row r="27" spans="1:9" s="45" customFormat="1" x14ac:dyDescent="0.2">
      <c r="A27" s="47"/>
      <c r="B27" s="47"/>
      <c r="D27" s="49" t="s">
        <v>28</v>
      </c>
      <c r="E27" s="45" t="s">
        <v>54</v>
      </c>
      <c r="F27" s="50">
        <v>7082750</v>
      </c>
      <c r="G27" s="12"/>
      <c r="H27" s="61"/>
      <c r="I27" s="62"/>
    </row>
    <row r="28" spans="1:9" s="45" customFormat="1" x14ac:dyDescent="0.2">
      <c r="A28" s="47"/>
      <c r="B28" s="47"/>
      <c r="C28" s="49" t="s">
        <v>44</v>
      </c>
      <c r="E28" s="46" t="s">
        <v>57</v>
      </c>
      <c r="F28" s="48">
        <f>SUM(F29:F30)</f>
        <v>686700</v>
      </c>
      <c r="G28" s="12"/>
      <c r="H28" s="61"/>
      <c r="I28" s="62"/>
    </row>
    <row r="29" spans="1:9" s="45" customFormat="1" x14ac:dyDescent="0.2">
      <c r="A29" s="47"/>
      <c r="B29" s="47"/>
      <c r="D29" s="49" t="s">
        <v>27</v>
      </c>
      <c r="E29" s="49" t="s">
        <v>26</v>
      </c>
      <c r="F29" s="50">
        <v>602700</v>
      </c>
      <c r="G29" s="12"/>
      <c r="H29" s="61"/>
      <c r="I29" s="62"/>
    </row>
    <row r="30" spans="1:9" s="45" customFormat="1" x14ac:dyDescent="0.2">
      <c r="A30" s="47"/>
      <c r="B30" s="47"/>
      <c r="D30" s="56" t="s">
        <v>63</v>
      </c>
      <c r="E30" s="56" t="s">
        <v>64</v>
      </c>
      <c r="F30" s="50">
        <v>84000</v>
      </c>
      <c r="G30" s="12"/>
      <c r="H30" s="61"/>
      <c r="I30" s="62"/>
    </row>
    <row r="31" spans="1:9" s="54" customFormat="1" x14ac:dyDescent="0.2">
      <c r="A31" s="47"/>
      <c r="B31" s="47"/>
      <c r="C31" s="58" t="s">
        <v>77</v>
      </c>
      <c r="D31" s="56"/>
      <c r="E31" s="46" t="s">
        <v>78</v>
      </c>
      <c r="F31" s="48">
        <f>SUM(F32:F32)</f>
        <v>0</v>
      </c>
      <c r="G31" s="55"/>
      <c r="H31" s="61"/>
      <c r="I31" s="62"/>
    </row>
    <row r="32" spans="1:9" s="54" customFormat="1" x14ac:dyDescent="0.2">
      <c r="A32" s="47"/>
      <c r="B32" s="47"/>
      <c r="D32" s="58" t="s">
        <v>79</v>
      </c>
      <c r="E32" s="56" t="s">
        <v>78</v>
      </c>
      <c r="F32" s="57">
        <v>0</v>
      </c>
      <c r="G32" s="55"/>
      <c r="H32" s="61"/>
      <c r="I32" s="62"/>
    </row>
    <row r="33" spans="1:9" s="45" customFormat="1" x14ac:dyDescent="0.2">
      <c r="A33" s="47"/>
      <c r="B33" s="46" t="s">
        <v>40</v>
      </c>
      <c r="E33" s="46" t="s">
        <v>0</v>
      </c>
      <c r="F33" s="48">
        <f>F34</f>
        <v>353000</v>
      </c>
      <c r="G33" s="12"/>
      <c r="H33" s="61"/>
      <c r="I33" s="62"/>
    </row>
    <row r="34" spans="1:9" s="45" customFormat="1" x14ac:dyDescent="0.2">
      <c r="A34" s="47"/>
      <c r="B34" s="47"/>
      <c r="C34" s="49" t="s">
        <v>45</v>
      </c>
      <c r="E34" s="46" t="s">
        <v>56</v>
      </c>
      <c r="F34" s="48">
        <f>SUM(F35:F35)</f>
        <v>353000</v>
      </c>
      <c r="G34" s="12"/>
      <c r="H34" s="61"/>
      <c r="I34" s="62"/>
    </row>
    <row r="35" spans="1:9" s="45" customFormat="1" x14ac:dyDescent="0.2">
      <c r="A35" s="47"/>
      <c r="B35" s="47"/>
      <c r="D35" s="49" t="s">
        <v>30</v>
      </c>
      <c r="E35" s="49" t="s">
        <v>29</v>
      </c>
      <c r="F35" s="50">
        <v>353000</v>
      </c>
      <c r="G35" s="12"/>
      <c r="H35" s="61"/>
      <c r="I35" s="62"/>
    </row>
    <row r="36" spans="1:9" s="45" customFormat="1" x14ac:dyDescent="0.2">
      <c r="A36" s="47"/>
      <c r="B36" s="46" t="s">
        <v>41</v>
      </c>
      <c r="E36" s="46" t="s">
        <v>58</v>
      </c>
      <c r="F36" s="48">
        <f>F37+F39+F41</f>
        <v>1138610.1300000001</v>
      </c>
      <c r="G36" s="12"/>
      <c r="H36" s="61"/>
      <c r="I36" s="62"/>
    </row>
    <row r="37" spans="1:9" s="45" customFormat="1" x14ac:dyDescent="0.2">
      <c r="A37" s="47"/>
      <c r="B37" s="47"/>
      <c r="C37" s="49" t="s">
        <v>46</v>
      </c>
      <c r="E37" s="46" t="s">
        <v>15</v>
      </c>
      <c r="F37" s="48">
        <f t="shared" ref="F37" si="0">SUM(F38)</f>
        <v>528580.81000000006</v>
      </c>
      <c r="G37" s="12"/>
      <c r="H37" s="61"/>
      <c r="I37" s="62"/>
    </row>
    <row r="38" spans="1:9" s="45" customFormat="1" x14ac:dyDescent="0.2">
      <c r="A38" s="47"/>
      <c r="B38" s="47"/>
      <c r="D38" s="49" t="s">
        <v>31</v>
      </c>
      <c r="E38" s="49" t="s">
        <v>15</v>
      </c>
      <c r="F38" s="50">
        <v>528580.81000000006</v>
      </c>
      <c r="G38" s="12"/>
      <c r="H38" s="69"/>
      <c r="I38" s="70"/>
    </row>
    <row r="39" spans="1:9" s="45" customFormat="1" x14ac:dyDescent="0.2">
      <c r="A39" s="47"/>
      <c r="B39" s="47"/>
      <c r="C39" s="49" t="s">
        <v>47</v>
      </c>
      <c r="E39" s="46" t="s">
        <v>32</v>
      </c>
      <c r="F39" s="48">
        <f t="shared" ref="F39" si="1">SUM(F40)</f>
        <v>541911.05000000005</v>
      </c>
      <c r="G39" s="12"/>
      <c r="H39" s="69"/>
      <c r="I39" s="70"/>
    </row>
    <row r="40" spans="1:9" s="45" customFormat="1" x14ac:dyDescent="0.2">
      <c r="A40" s="47"/>
      <c r="B40" s="47"/>
      <c r="D40" s="49" t="s">
        <v>33</v>
      </c>
      <c r="E40" s="49" t="s">
        <v>32</v>
      </c>
      <c r="F40" s="50">
        <v>541911.05000000005</v>
      </c>
      <c r="G40" s="12"/>
      <c r="H40" s="69"/>
      <c r="I40" s="70"/>
    </row>
    <row r="41" spans="1:9" s="45" customFormat="1" x14ac:dyDescent="0.2">
      <c r="A41" s="47"/>
      <c r="B41" s="47"/>
      <c r="C41" s="49" t="s">
        <v>48</v>
      </c>
      <c r="E41" s="46" t="s">
        <v>7</v>
      </c>
      <c r="F41" s="48">
        <f t="shared" ref="F41" si="2">SUM(F42)</f>
        <v>68118.27</v>
      </c>
      <c r="G41" s="12"/>
      <c r="H41" s="61"/>
      <c r="I41" s="62"/>
    </row>
    <row r="42" spans="1:9" s="45" customFormat="1" x14ac:dyDescent="0.2">
      <c r="A42" s="47"/>
      <c r="B42" s="47"/>
      <c r="D42" s="49" t="s">
        <v>34</v>
      </c>
      <c r="E42" s="49" t="s">
        <v>7</v>
      </c>
      <c r="F42" s="50">
        <v>68118.27</v>
      </c>
      <c r="G42" s="12"/>
      <c r="H42" s="61"/>
      <c r="I42" s="62"/>
    </row>
    <row r="43" spans="1:9" x14ac:dyDescent="0.2">
      <c r="A43" s="8"/>
      <c r="B43" s="8"/>
      <c r="C43" s="15"/>
      <c r="E43" s="6" t="s">
        <v>60</v>
      </c>
      <c r="F43" s="2"/>
      <c r="G43" s="12">
        <f>+F24</f>
        <v>9261060.1300000008</v>
      </c>
      <c r="H43" s="64"/>
      <c r="I43" s="65"/>
    </row>
    <row r="44" spans="1:9" s="45" customFormat="1" ht="15.75" x14ac:dyDescent="0.25">
      <c r="A44" s="46">
        <v>2.2000000000000002</v>
      </c>
      <c r="B44" s="47"/>
      <c r="E44" s="44" t="s">
        <v>65</v>
      </c>
      <c r="F44" s="48">
        <f>+F45+F58+F61</f>
        <v>19604814.719999999</v>
      </c>
      <c r="G44" s="12"/>
      <c r="H44" s="61"/>
      <c r="I44" s="62"/>
    </row>
    <row r="45" spans="1:9" s="45" customFormat="1" x14ac:dyDescent="0.2">
      <c r="A45" s="47"/>
      <c r="B45" s="46" t="s">
        <v>42</v>
      </c>
      <c r="E45" s="46" t="s">
        <v>59</v>
      </c>
      <c r="F45" s="48">
        <f>F46+F48+F50+F52+F54+F56</f>
        <v>921414.86</v>
      </c>
      <c r="G45" s="12"/>
      <c r="H45" s="69"/>
      <c r="I45" s="70"/>
    </row>
    <row r="46" spans="1:9" s="45" customFormat="1" x14ac:dyDescent="0.2">
      <c r="A46" s="47"/>
      <c r="B46" s="47"/>
      <c r="C46" s="49" t="s">
        <v>49</v>
      </c>
      <c r="E46" s="46" t="s">
        <v>23</v>
      </c>
      <c r="F46" s="48">
        <f>SUM(F47)</f>
        <v>0</v>
      </c>
      <c r="G46" s="12"/>
      <c r="H46" s="69"/>
      <c r="I46" s="70"/>
    </row>
    <row r="47" spans="1:9" s="45" customFormat="1" x14ac:dyDescent="0.2">
      <c r="A47" s="47"/>
      <c r="B47" s="47"/>
      <c r="D47" s="49" t="s">
        <v>35</v>
      </c>
      <c r="E47" s="49" t="s">
        <v>23</v>
      </c>
      <c r="F47" s="50">
        <v>0</v>
      </c>
      <c r="G47" s="12"/>
      <c r="H47" s="69"/>
      <c r="I47" s="70"/>
    </row>
    <row r="48" spans="1:9" s="45" customFormat="1" x14ac:dyDescent="0.2">
      <c r="A48" s="47"/>
      <c r="B48" s="47"/>
      <c r="C48" s="49" t="s">
        <v>50</v>
      </c>
      <c r="E48" s="46" t="s">
        <v>25</v>
      </c>
      <c r="F48" s="48">
        <f t="shared" ref="F48" si="3">SUM(F49)</f>
        <v>0</v>
      </c>
      <c r="G48" s="12"/>
      <c r="H48" s="69"/>
      <c r="I48" s="70"/>
    </row>
    <row r="49" spans="1:9" s="45" customFormat="1" x14ac:dyDescent="0.2">
      <c r="A49" s="47"/>
      <c r="B49" s="47"/>
      <c r="D49" s="49" t="s">
        <v>36</v>
      </c>
      <c r="E49" s="49" t="s">
        <v>25</v>
      </c>
      <c r="F49" s="50">
        <v>0</v>
      </c>
      <c r="G49" s="12"/>
      <c r="H49" s="69"/>
      <c r="I49" s="70"/>
    </row>
    <row r="50" spans="1:9" s="45" customFormat="1" x14ac:dyDescent="0.2">
      <c r="A50" s="47"/>
      <c r="B50" s="47"/>
      <c r="C50" s="56" t="s">
        <v>80</v>
      </c>
      <c r="D50" s="54"/>
      <c r="E50" s="46" t="s">
        <v>82</v>
      </c>
      <c r="F50" s="48">
        <f t="shared" ref="F50" si="4">SUM(F51)</f>
        <v>378234</v>
      </c>
      <c r="G50" s="12"/>
      <c r="H50" s="61"/>
      <c r="I50" s="62"/>
    </row>
    <row r="51" spans="1:9" s="45" customFormat="1" x14ac:dyDescent="0.2">
      <c r="A51" s="47"/>
      <c r="B51" s="47"/>
      <c r="C51" s="54"/>
      <c r="D51" s="56" t="s">
        <v>81</v>
      </c>
      <c r="E51" s="56" t="s">
        <v>82</v>
      </c>
      <c r="F51" s="50">
        <v>378234</v>
      </c>
      <c r="G51" s="12"/>
      <c r="H51" s="69"/>
      <c r="I51" s="70"/>
    </row>
    <row r="52" spans="1:9" s="45" customFormat="1" x14ac:dyDescent="0.2">
      <c r="A52" s="47"/>
      <c r="B52" s="47"/>
      <c r="C52" s="49" t="s">
        <v>51</v>
      </c>
      <c r="E52" s="46" t="s">
        <v>2</v>
      </c>
      <c r="F52" s="48">
        <f t="shared" ref="F52" si="5">SUM(F53)</f>
        <v>539561.86</v>
      </c>
      <c r="G52" s="12"/>
      <c r="H52" s="69"/>
      <c r="I52" s="70"/>
    </row>
    <row r="53" spans="1:9" s="45" customFormat="1" x14ac:dyDescent="0.2">
      <c r="A53" s="47"/>
      <c r="B53" s="47"/>
      <c r="D53" s="49" t="s">
        <v>38</v>
      </c>
      <c r="E53" s="49" t="s">
        <v>37</v>
      </c>
      <c r="F53" s="50">
        <v>539561.86</v>
      </c>
      <c r="G53" s="12"/>
      <c r="H53" s="61"/>
      <c r="I53" s="62"/>
    </row>
    <row r="54" spans="1:9" s="54" customFormat="1" x14ac:dyDescent="0.2">
      <c r="A54" s="47"/>
      <c r="B54" s="47"/>
      <c r="C54" s="56" t="s">
        <v>87</v>
      </c>
      <c r="E54" s="46" t="s">
        <v>88</v>
      </c>
      <c r="F54" s="48">
        <f>SUM(F55)</f>
        <v>2417</v>
      </c>
      <c r="G54" s="55"/>
    </row>
    <row r="55" spans="1:9" s="54" customFormat="1" x14ac:dyDescent="0.2">
      <c r="A55" s="47"/>
      <c r="B55" s="47"/>
      <c r="D55" s="56" t="s">
        <v>89</v>
      </c>
      <c r="E55" s="56" t="s">
        <v>88</v>
      </c>
      <c r="F55" s="57">
        <v>2417</v>
      </c>
      <c r="G55" s="55"/>
    </row>
    <row r="56" spans="1:9" s="54" customFormat="1" x14ac:dyDescent="0.2">
      <c r="A56" s="47"/>
      <c r="B56" s="47"/>
      <c r="C56" s="56" t="s">
        <v>66</v>
      </c>
      <c r="E56" s="46" t="s">
        <v>67</v>
      </c>
      <c r="F56" s="48">
        <f t="shared" ref="F56" si="6">SUM(F57)</f>
        <v>1202</v>
      </c>
      <c r="G56" s="55"/>
      <c r="H56" s="55"/>
    </row>
    <row r="57" spans="1:9" s="54" customFormat="1" x14ac:dyDescent="0.2">
      <c r="A57" s="47"/>
      <c r="B57" s="47"/>
      <c r="D57" s="56" t="s">
        <v>68</v>
      </c>
      <c r="E57" s="56" t="s">
        <v>67</v>
      </c>
      <c r="F57" s="57">
        <v>1202</v>
      </c>
      <c r="G57" s="55"/>
      <c r="H57" s="55"/>
    </row>
    <row r="58" spans="1:9" s="67" customFormat="1" x14ac:dyDescent="0.2">
      <c r="A58" s="66"/>
      <c r="B58" s="66" t="s">
        <v>96</v>
      </c>
      <c r="E58" s="74" t="s">
        <v>97</v>
      </c>
      <c r="F58" s="48">
        <f>SUM(F59)</f>
        <v>2500000</v>
      </c>
      <c r="G58" s="68"/>
    </row>
    <row r="59" spans="1:9" s="67" customFormat="1" x14ac:dyDescent="0.2">
      <c r="A59" s="66"/>
      <c r="B59" s="66"/>
      <c r="C59" s="67" t="s">
        <v>98</v>
      </c>
      <c r="E59" s="59" t="s">
        <v>99</v>
      </c>
      <c r="F59" s="48">
        <f>SUM(F60)</f>
        <v>2500000</v>
      </c>
      <c r="G59" s="68"/>
    </row>
    <row r="60" spans="1:9" s="67" customFormat="1" x14ac:dyDescent="0.2">
      <c r="A60" s="66"/>
      <c r="B60" s="66"/>
      <c r="D60" s="67" t="s">
        <v>100</v>
      </c>
      <c r="E60" s="58" t="s">
        <v>99</v>
      </c>
      <c r="F60" s="75">
        <v>2500000</v>
      </c>
      <c r="G60" s="68"/>
    </row>
    <row r="61" spans="1:9" s="54" customFormat="1" x14ac:dyDescent="0.2">
      <c r="A61" s="47"/>
      <c r="B61" s="46" t="s">
        <v>61</v>
      </c>
      <c r="E61" s="46" t="s">
        <v>62</v>
      </c>
      <c r="F61" s="48">
        <f>F62</f>
        <v>16183399.859999999</v>
      </c>
      <c r="G61" s="55"/>
      <c r="H61" s="55"/>
    </row>
    <row r="62" spans="1:9" s="67" customFormat="1" x14ac:dyDescent="0.2">
      <c r="A62" s="66"/>
      <c r="B62" s="66"/>
      <c r="C62" s="58" t="s">
        <v>83</v>
      </c>
      <c r="E62" s="59" t="s">
        <v>84</v>
      </c>
      <c r="F62" s="48">
        <f>SUM(F63)</f>
        <v>16183399.859999999</v>
      </c>
      <c r="G62" s="68"/>
      <c r="H62" s="68"/>
    </row>
    <row r="63" spans="1:9" s="67" customFormat="1" x14ac:dyDescent="0.2">
      <c r="A63" s="66"/>
      <c r="B63" s="66"/>
      <c r="D63" s="58" t="s">
        <v>85</v>
      </c>
      <c r="E63" s="58" t="s">
        <v>84</v>
      </c>
      <c r="F63" s="75">
        <v>16183399.859999999</v>
      </c>
      <c r="G63" s="68"/>
      <c r="H63" s="68"/>
    </row>
    <row r="64" spans="1:9" x14ac:dyDescent="0.2">
      <c r="A64" s="8"/>
      <c r="B64" s="8"/>
      <c r="C64" s="15"/>
      <c r="E64" s="6" t="s">
        <v>69</v>
      </c>
      <c r="F64" s="2"/>
      <c r="G64" s="12">
        <f>+F44</f>
        <v>19604814.719999999</v>
      </c>
    </row>
    <row r="65" spans="1:8" s="54" customFormat="1" ht="15.75" x14ac:dyDescent="0.25">
      <c r="A65" s="46">
        <v>2.2999999999999998</v>
      </c>
      <c r="B65" s="47"/>
      <c r="E65" s="71" t="s">
        <v>75</v>
      </c>
      <c r="F65" s="48">
        <f>F66</f>
        <v>350000</v>
      </c>
      <c r="G65" s="55"/>
      <c r="H65" s="55"/>
    </row>
    <row r="66" spans="1:8" s="60" customFormat="1" x14ac:dyDescent="0.2">
      <c r="A66" s="54"/>
      <c r="B66" s="46" t="s">
        <v>70</v>
      </c>
      <c r="C66" s="61"/>
      <c r="D66" s="61"/>
      <c r="E66" s="47" t="s">
        <v>71</v>
      </c>
      <c r="F66" s="72">
        <f>+F67</f>
        <v>350000</v>
      </c>
      <c r="G66" s="73"/>
      <c r="H66" s="73"/>
    </row>
    <row r="67" spans="1:8" s="60" customFormat="1" x14ac:dyDescent="0.2">
      <c r="A67" s="54"/>
      <c r="B67" s="61"/>
      <c r="C67" s="56" t="s">
        <v>72</v>
      </c>
      <c r="D67" s="61"/>
      <c r="E67" s="47" t="s">
        <v>73</v>
      </c>
      <c r="F67" s="72">
        <f>+F68</f>
        <v>350000</v>
      </c>
      <c r="G67" s="73"/>
      <c r="H67" s="73"/>
    </row>
    <row r="68" spans="1:8" s="60" customFormat="1" x14ac:dyDescent="0.2">
      <c r="A68" s="54"/>
      <c r="B68" s="61"/>
      <c r="C68" s="61"/>
      <c r="D68" s="56" t="s">
        <v>74</v>
      </c>
      <c r="E68" s="54" t="s">
        <v>86</v>
      </c>
      <c r="F68" s="62">
        <v>350000</v>
      </c>
      <c r="G68" s="73"/>
      <c r="H68" s="73"/>
    </row>
    <row r="69" spans="1:8" x14ac:dyDescent="0.2">
      <c r="A69" s="8"/>
      <c r="B69" s="8"/>
      <c r="C69" s="15"/>
      <c r="E69" s="6" t="s">
        <v>76</v>
      </c>
      <c r="F69" s="2"/>
      <c r="G69" s="12">
        <f>+F65</f>
        <v>350000</v>
      </c>
    </row>
    <row r="70" spans="1:8" ht="15.75" x14ac:dyDescent="0.25">
      <c r="A70" s="37"/>
      <c r="B70" s="37"/>
      <c r="C70" s="37"/>
      <c r="D70" s="37"/>
      <c r="E70" s="36" t="s">
        <v>16</v>
      </c>
      <c r="F70" s="38"/>
      <c r="G70" s="39">
        <f>SUM(G24:G69)</f>
        <v>29215874.850000001</v>
      </c>
    </row>
    <row r="71" spans="1:8" ht="16.5" thickBot="1" x14ac:dyDescent="0.3">
      <c r="A71" s="37"/>
      <c r="B71" s="37"/>
      <c r="C71" s="37"/>
      <c r="D71" s="37"/>
      <c r="E71" s="36" t="s">
        <v>17</v>
      </c>
      <c r="F71" s="38"/>
      <c r="G71" s="40">
        <f>G20-G70</f>
        <v>430379160.14999998</v>
      </c>
    </row>
    <row r="72" spans="1:8" ht="13.5" thickTop="1" x14ac:dyDescent="0.2"/>
    <row r="73" spans="1:8" x14ac:dyDescent="0.2">
      <c r="E73" s="9"/>
    </row>
    <row r="74" spans="1:8" x14ac:dyDescent="0.2">
      <c r="E74" s="10" t="s">
        <v>21</v>
      </c>
    </row>
    <row r="75" spans="1:8" x14ac:dyDescent="0.2">
      <c r="E75" s="53">
        <v>42766</v>
      </c>
    </row>
    <row r="77" spans="1:8" s="60" customFormat="1" x14ac:dyDescent="0.2">
      <c r="A77" s="54"/>
      <c r="B77" s="54"/>
      <c r="C77" s="54"/>
      <c r="D77" s="54"/>
      <c r="E77" s="55"/>
      <c r="F77" s="55"/>
      <c r="G77" s="63"/>
      <c r="H77" s="63"/>
    </row>
    <row r="78" spans="1:8" s="60" customFormat="1" x14ac:dyDescent="0.2">
      <c r="E78" s="63"/>
      <c r="F78" s="63"/>
      <c r="G78" s="63"/>
      <c r="H78" s="63"/>
    </row>
    <row r="79" spans="1:8" s="60" customFormat="1" x14ac:dyDescent="0.2">
      <c r="E79" s="63"/>
      <c r="F79" s="63"/>
      <c r="G79" s="63"/>
      <c r="H79" s="63"/>
    </row>
    <row r="80" spans="1:8" s="60" customFormat="1" x14ac:dyDescent="0.2">
      <c r="E80" s="63"/>
      <c r="F80" s="63"/>
      <c r="G80" s="63"/>
      <c r="H80" s="63"/>
    </row>
    <row r="81" spans="5:8" s="60" customFormat="1" x14ac:dyDescent="0.2">
      <c r="E81" s="63"/>
      <c r="F81" s="63"/>
      <c r="G81" s="63"/>
      <c r="H81" s="63"/>
    </row>
    <row r="82" spans="5:8" s="60" customFormat="1" x14ac:dyDescent="0.2">
      <c r="E82" s="63"/>
      <c r="F82" s="63"/>
      <c r="G82" s="63"/>
      <c r="H82" s="63"/>
    </row>
    <row r="83" spans="5:8" s="60" customFormat="1" x14ac:dyDescent="0.2">
      <c r="E83" s="63"/>
      <c r="F83" s="63"/>
      <c r="G83" s="63"/>
      <c r="H83" s="63"/>
    </row>
    <row r="84" spans="5:8" s="60" customFormat="1" x14ac:dyDescent="0.2">
      <c r="E84" s="63"/>
      <c r="F84" s="63"/>
      <c r="G84" s="63"/>
      <c r="H84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13" activePane="bottomLeft" state="frozen"/>
      <selection pane="bottomLeft" activeCell="A25" sqref="A25:D25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79"/>
      <c r="B11" s="79"/>
      <c r="C11" s="79"/>
      <c r="D11" s="79"/>
      <c r="E11" s="79"/>
      <c r="F11" s="79"/>
      <c r="G11" s="79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8" t="s">
        <v>24</v>
      </c>
      <c r="B13" s="78"/>
      <c r="C13" s="78"/>
      <c r="D13" s="78"/>
      <c r="E13" s="78"/>
      <c r="F13" s="78"/>
      <c r="G13" s="78"/>
    </row>
    <row r="14" spans="1:10" ht="15.75" x14ac:dyDescent="0.25">
      <c r="A14" s="78" t="s">
        <v>93</v>
      </c>
      <c r="B14" s="78"/>
      <c r="C14" s="78"/>
      <c r="D14" s="78"/>
      <c r="E14" s="78"/>
      <c r="F14" s="78"/>
      <c r="G14" s="78"/>
    </row>
    <row r="15" spans="1:10" ht="15.75" x14ac:dyDescent="0.25">
      <c r="A15" s="78" t="s">
        <v>1</v>
      </c>
      <c r="B15" s="78"/>
      <c r="C15" s="78"/>
      <c r="D15" s="78"/>
      <c r="E15" s="78"/>
      <c r="F15" s="78"/>
      <c r="G15" s="78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8" t="s">
        <v>14</v>
      </c>
      <c r="B20" s="78"/>
      <c r="C20" s="78"/>
      <c r="D20" s="78"/>
      <c r="E20" s="78"/>
      <c r="F20" s="78"/>
      <c r="G20" s="78"/>
    </row>
    <row r="21" spans="1:7" ht="15.75" x14ac:dyDescent="0.25">
      <c r="A21" s="78"/>
      <c r="B21" s="78"/>
      <c r="C21" s="78"/>
      <c r="D21" s="78"/>
      <c r="E21" s="78"/>
      <c r="F21" s="78"/>
      <c r="G21" s="78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1" t="s">
        <v>8</v>
      </c>
      <c r="B24" s="81"/>
      <c r="C24" s="81"/>
      <c r="D24" s="81"/>
      <c r="E24" s="22"/>
      <c r="F24" s="22"/>
      <c r="G24" s="21" t="s">
        <v>9</v>
      </c>
    </row>
    <row r="25" spans="1:7" ht="43.5" customHeight="1" x14ac:dyDescent="0.25">
      <c r="A25" s="80" t="s">
        <v>94</v>
      </c>
      <c r="B25" s="80"/>
      <c r="C25" s="80"/>
      <c r="D25" s="80"/>
      <c r="E25" s="24"/>
      <c r="F25" s="24"/>
      <c r="G25" s="28">
        <f>+ejecucion!G20</f>
        <v>459595035</v>
      </c>
    </row>
    <row r="26" spans="1:7" ht="40.5" customHeight="1" x14ac:dyDescent="0.25">
      <c r="A26" s="80" t="s">
        <v>22</v>
      </c>
      <c r="B26" s="80"/>
      <c r="C26" s="80"/>
      <c r="D26" s="80"/>
      <c r="E26" s="24"/>
      <c r="F26" s="25"/>
      <c r="G26" s="29">
        <f>+ejecucion!G19</f>
        <v>0</v>
      </c>
    </row>
    <row r="27" spans="1:7" ht="30" customHeight="1" x14ac:dyDescent="0.25">
      <c r="A27" s="83" t="s">
        <v>19</v>
      </c>
      <c r="B27" s="83"/>
      <c r="C27" s="83"/>
      <c r="D27" s="83"/>
      <c r="E27" s="25"/>
      <c r="F27" s="25"/>
      <c r="G27" s="30">
        <f>+G25+G26</f>
        <v>459595035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3" t="s">
        <v>10</v>
      </c>
      <c r="B29" s="83"/>
      <c r="C29" s="26"/>
      <c r="D29" s="25"/>
      <c r="E29" s="25"/>
      <c r="F29" s="25"/>
      <c r="G29" s="25"/>
    </row>
    <row r="30" spans="1:7" ht="30" customHeight="1" x14ac:dyDescent="0.25">
      <c r="A30" s="84" t="s">
        <v>11</v>
      </c>
      <c r="B30" s="84"/>
      <c r="C30" s="84"/>
      <c r="D30" s="84"/>
      <c r="E30" s="25"/>
      <c r="F30" s="28"/>
      <c r="G30" s="28">
        <f>ejecucion!G70</f>
        <v>29215874.850000001</v>
      </c>
    </row>
    <row r="31" spans="1:7" ht="30" customHeight="1" thickBot="1" x14ac:dyDescent="0.3">
      <c r="A31" s="82" t="s">
        <v>95</v>
      </c>
      <c r="B31" s="82"/>
      <c r="C31" s="82"/>
      <c r="D31" s="82"/>
      <c r="E31" s="28"/>
      <c r="F31" s="27"/>
      <c r="G31" s="31">
        <f>+G27-G30</f>
        <v>430379160.14999998</v>
      </c>
    </row>
    <row r="32" spans="1:7" ht="18.75" thickTop="1" x14ac:dyDescent="0.25">
      <c r="A32" s="82"/>
      <c r="B32" s="82"/>
      <c r="C32" s="82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2017-02-02T13:34:09Z</cp:lastPrinted>
  <dcterms:created xsi:type="dcterms:W3CDTF">2006-01-17T19:13:45Z</dcterms:created>
  <dcterms:modified xsi:type="dcterms:W3CDTF">2017-02-09T19:25:24Z</dcterms:modified>
</cp:coreProperties>
</file>