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rosario\Desktop\Transparencia desde Septiembre 2012 hasta\Ejecución Presupuestaria\"/>
    </mc:Choice>
  </mc:AlternateContent>
  <bookViews>
    <workbookView xWindow="120" yWindow="60" windowWidth="12120" windowHeight="8880" activeTab="1"/>
  </bookViews>
  <sheets>
    <sheet name="ejecucion" sheetId="7" r:id="rId1"/>
    <sheet name="resumen" sheetId="8" r:id="rId2"/>
  </sheets>
  <definedNames>
    <definedName name="_xlnm._FilterDatabase" localSheetId="0" hidden="1">ejecucion!#REF!</definedName>
    <definedName name="_xlnm._FilterDatabase" localSheetId="1" hidden="1">resumen!#REF!</definedName>
    <definedName name="_xlnm.Print_Area" localSheetId="0">ejecucion!$A$1:$G$70</definedName>
    <definedName name="_xlnm.Print_Area" localSheetId="1">resumen!$A$1:$G$34</definedName>
    <definedName name="MyExchangeRate">#REF!</definedName>
    <definedName name="_xlnm.Print_Titles" localSheetId="0">ejecucion!$1:$21</definedName>
    <definedName name="_xlnm.Print_Titles" localSheetId="1">resumen!$1:$15</definedName>
  </definedNames>
  <calcPr calcId="152511"/>
</workbook>
</file>

<file path=xl/calcChain.xml><?xml version="1.0" encoding="utf-8"?>
<calcChain xmlns="http://schemas.openxmlformats.org/spreadsheetml/2006/main">
  <c r="F58" i="7" l="1"/>
  <c r="F55" i="7" l="1"/>
  <c r="F54" i="7" s="1"/>
  <c r="F32" i="7" l="1"/>
  <c r="F60" i="7" l="1"/>
  <c r="F59" i="7" s="1"/>
  <c r="F52" i="7"/>
  <c r="G62" i="7" l="1"/>
  <c r="F26" i="7" l="1"/>
  <c r="F28" i="7" l="1"/>
  <c r="F25" i="7" s="1"/>
  <c r="F50" i="7" l="1"/>
  <c r="F48" i="7"/>
  <c r="F46" i="7"/>
  <c r="F44" i="7"/>
  <c r="F39" i="7"/>
  <c r="F37" i="7"/>
  <c r="F35" i="7"/>
  <c r="F31" i="7"/>
  <c r="F43" i="7" l="1"/>
  <c r="F42" i="7" s="1"/>
  <c r="G57" i="7"/>
  <c r="F34" i="7"/>
  <c r="F24" i="7" s="1"/>
  <c r="G41" i="7" l="1"/>
  <c r="G64" i="7" s="1"/>
  <c r="G20" i="7"/>
  <c r="G26" i="8"/>
  <c r="G65" i="7" l="1"/>
  <c r="G30" i="8"/>
  <c r="G25" i="8"/>
  <c r="G27" i="8" s="1"/>
  <c r="G31" i="8" l="1"/>
</calcChain>
</file>

<file path=xl/sharedStrings.xml><?xml version="1.0" encoding="utf-8"?>
<sst xmlns="http://schemas.openxmlformats.org/spreadsheetml/2006/main" count="100" uniqueCount="91">
  <si>
    <t>SOBRESUELDOS</t>
  </si>
  <si>
    <t>(En RD$)</t>
  </si>
  <si>
    <t>Electricidad</t>
  </si>
  <si>
    <t>SERVICIOS PERSONALES</t>
  </si>
  <si>
    <t>Cuenta</t>
  </si>
  <si>
    <t>Objeto</t>
  </si>
  <si>
    <t>Subcuenta</t>
  </si>
  <si>
    <t>Contribuciones al seguro de riesgo laboral</t>
  </si>
  <si>
    <t>DETALLE</t>
  </si>
  <si>
    <t>MONTO RD$</t>
  </si>
  <si>
    <t>Menos:</t>
  </si>
  <si>
    <t xml:space="preserve"> - Gastos del período</t>
  </si>
  <si>
    <t>DESEMBOLSOS EFECTUADOS</t>
  </si>
  <si>
    <t>RD$</t>
  </si>
  <si>
    <t xml:space="preserve">RESUMEN GENERAL DE INGRESOS Y GASTOS </t>
  </si>
  <si>
    <t>Contribuciones al seguro de salud</t>
  </si>
  <si>
    <t>Subtotal de Desembolsos</t>
  </si>
  <si>
    <t>BALANCE DISPONIBLE AL CORTE</t>
  </si>
  <si>
    <t>DISPONIBLE PARA EL PERIODO</t>
  </si>
  <si>
    <t>Disponible para el período</t>
  </si>
  <si>
    <t>DESCRIPCIÓN DE CUENTAS</t>
  </si>
  <si>
    <t>DEPARTAMENTO ADMINISTRATIVO FINANCIERO</t>
  </si>
  <si>
    <t xml:space="preserve"> - Total de ingresos </t>
  </si>
  <si>
    <t>Servicios telefónico de larga distancia</t>
  </si>
  <si>
    <t>RESUMEN EJECUCIÓN PRESUPUESTARIA</t>
  </si>
  <si>
    <t>Teléfono local</t>
  </si>
  <si>
    <t>Sueldos al personal contratado y/o igualado</t>
  </si>
  <si>
    <t>2.1.1.2.01</t>
  </si>
  <si>
    <t>2.1.1.1.01</t>
  </si>
  <si>
    <t>Compensación servicios de Seguridad</t>
  </si>
  <si>
    <t>2.1.2.2.05</t>
  </si>
  <si>
    <t>2.1.5.1.01</t>
  </si>
  <si>
    <t>Contribuciones al seguro de pensiones</t>
  </si>
  <si>
    <t>2.1.5.2.01</t>
  </si>
  <si>
    <t>2.1.5.3.01</t>
  </si>
  <si>
    <t>2.2.1.2.01</t>
  </si>
  <si>
    <t>2.2.1.3.01</t>
  </si>
  <si>
    <t>Energía eléctrica</t>
  </si>
  <si>
    <t>2.2.1.6.01</t>
  </si>
  <si>
    <t>2.1.1</t>
  </si>
  <si>
    <t>2.1.2</t>
  </si>
  <si>
    <t>2.1.5</t>
  </si>
  <si>
    <t>2.2.1</t>
  </si>
  <si>
    <t>2.1.1.1</t>
  </si>
  <si>
    <t>2.1.1.2</t>
  </si>
  <si>
    <t>2.1.2.2</t>
  </si>
  <si>
    <t>2.1.5.1</t>
  </si>
  <si>
    <t>2.1.5.2</t>
  </si>
  <si>
    <t>2.1.5.3</t>
  </si>
  <si>
    <t>2.2.1.2</t>
  </si>
  <si>
    <t>2.2.1.3</t>
  </si>
  <si>
    <t>2.2.1.6</t>
  </si>
  <si>
    <t>Auxiliar</t>
  </si>
  <si>
    <t>Remuneraciones al personal fijo</t>
  </si>
  <si>
    <t xml:space="preserve"> Sueldos fijos</t>
  </si>
  <si>
    <t>REMUNERACIONES</t>
  </si>
  <si>
    <t>Compensación</t>
  </si>
  <si>
    <t>Remuneraciones al personal con carácter transitorio</t>
  </si>
  <si>
    <t>CONTRIBUCIONES A LA SEGURIDAD SOCIAL Y RIESGO LABORAL</t>
  </si>
  <si>
    <t>SERVICIOS BASICOS</t>
  </si>
  <si>
    <t>Subtotal Servicios Personales</t>
  </si>
  <si>
    <t>2.2.8</t>
  </si>
  <si>
    <t>OTROS SERVICIOS NO PERSONALES</t>
  </si>
  <si>
    <t>2.1.1.2.06</t>
  </si>
  <si>
    <t>Jornales</t>
  </si>
  <si>
    <t>CONTRATACION DE SERVICIOS</t>
  </si>
  <si>
    <t>2.2.1.8</t>
  </si>
  <si>
    <t>Recolección de residuos sólidos</t>
  </si>
  <si>
    <t>2.2.1.8.01</t>
  </si>
  <si>
    <t>Subtotal Contratación de Servicios</t>
  </si>
  <si>
    <t xml:space="preserve">2.3.7 </t>
  </si>
  <si>
    <t>COMBUSTIBLES, LUBRICANTES, PRODUCTOS QUIMICOS Y CONEXOS</t>
  </si>
  <si>
    <t xml:space="preserve">2.3.7.1 </t>
  </si>
  <si>
    <t>Combustibles y lubricantes</t>
  </si>
  <si>
    <t>2.3.7.1.02</t>
  </si>
  <si>
    <t>MATERIALES Y SUMINISTROS</t>
  </si>
  <si>
    <t>Subtotal Materiales y Suministros</t>
  </si>
  <si>
    <t>2.2.1.5</t>
  </si>
  <si>
    <t>2.2.1.5.01</t>
  </si>
  <si>
    <t>Servicios de Internet televisión por cable</t>
  </si>
  <si>
    <t>2.2.8.2</t>
  </si>
  <si>
    <t>Comisiones y gastos bancarios</t>
  </si>
  <si>
    <t>2.2.8.2.01</t>
  </si>
  <si>
    <t>Gasoil</t>
  </si>
  <si>
    <t>EJECUCIÓN PRESUPUESTARIA,  2017</t>
  </si>
  <si>
    <t>Período del 1/4/2017 al 30/4/2017</t>
  </si>
  <si>
    <t>BALANCE DISPONIBLE PARA COMPROMISOS PENDIENTES AL 1/4/2017</t>
  </si>
  <si>
    <t>TOTAL INGRESOS POR PARTIDAS PRESUPUESTARIAS, ABRIL 2017</t>
  </si>
  <si>
    <t>Del 1ro. de abril al 30, 2017</t>
  </si>
  <si>
    <t xml:space="preserve"> - Balance disponible al 1/4/2017</t>
  </si>
  <si>
    <t>BALANCE  DISPONIBLE AL 30/4/2017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</si>
</sst>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_-;\-* #,##0.00_-;_-* &quot;-&quot;??_-;_-@_-"/>
    <numFmt numFmtId="165" formatCode="&quot;RD$&quot;#,##0.00"/>
  </numFmts>
  <fonts count="1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sz val="20"/>
      <name val="Edwardian Script ITC"/>
      <family val="4"/>
    </font>
    <font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Protection="0">
      <alignment wrapText="1"/>
    </xf>
  </cellStyleXfs>
  <cellXfs count="84">
    <xf numFmtId="0" fontId="0" fillId="0" borderId="0" xfId="0"/>
    <xf numFmtId="0" fontId="3" fillId="0" borderId="0" xfId="0" applyFont="1"/>
    <xf numFmtId="0" fontId="3" fillId="0" borderId="0" xfId="3" applyFont="1">
      <alignment wrapText="1"/>
    </xf>
    <xf numFmtId="164" fontId="3" fillId="0" borderId="0" xfId="1" applyFont="1"/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Border="1"/>
    <xf numFmtId="0" fontId="5" fillId="0" borderId="0" xfId="3" applyFont="1" applyBorder="1" applyAlignment="1">
      <alignment wrapText="1"/>
    </xf>
    <xf numFmtId="0" fontId="0" fillId="0" borderId="0" xfId="0" applyBorder="1" applyAlignment="1">
      <alignment horizontal="center"/>
    </xf>
    <xf numFmtId="0" fontId="7" fillId="0" borderId="1" xfId="3" applyFont="1" applyBorder="1">
      <alignment wrapText="1"/>
    </xf>
    <xf numFmtId="0" fontId="2" fillId="0" borderId="0" xfId="3" applyFont="1">
      <alignment wrapText="1"/>
    </xf>
    <xf numFmtId="0" fontId="3" fillId="0" borderId="0" xfId="0" applyFont="1" applyBorder="1"/>
    <xf numFmtId="164" fontId="3" fillId="0" borderId="0" xfId="1" applyFont="1" applyBorder="1"/>
    <xf numFmtId="0" fontId="2" fillId="0" borderId="0" xfId="0" applyFont="1" applyBorder="1" applyAlignment="1">
      <alignment horizontal="left"/>
    </xf>
    <xf numFmtId="164" fontId="2" fillId="0" borderId="0" xfId="1" applyFont="1" applyBorder="1"/>
    <xf numFmtId="0" fontId="3" fillId="0" borderId="0" xfId="0" applyFont="1" applyBorder="1" applyAlignment="1">
      <alignment horizontal="center"/>
    </xf>
    <xf numFmtId="0" fontId="5" fillId="0" borderId="0" xfId="0" applyFont="1" applyBorder="1"/>
    <xf numFmtId="0" fontId="8" fillId="0" borderId="0" xfId="0" applyFont="1" applyAlignment="1">
      <alignment horizontal="left"/>
    </xf>
    <xf numFmtId="165" fontId="5" fillId="0" borderId="0" xfId="1" applyNumberFormat="1" applyFont="1" applyBorder="1"/>
    <xf numFmtId="0" fontId="9" fillId="0" borderId="0" xfId="0" applyFont="1" applyAlignment="1">
      <alignment horizontal="center"/>
    </xf>
    <xf numFmtId="0" fontId="0" fillId="0" borderId="0" xfId="0" applyBorder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4" fontId="5" fillId="0" borderId="0" xfId="0" applyNumberFormat="1" applyFont="1" applyBorder="1"/>
    <xf numFmtId="0" fontId="10" fillId="0" borderId="0" xfId="0" applyFont="1" applyBorder="1" applyAlignment="1">
      <alignment wrapText="1"/>
    </xf>
    <xf numFmtId="0" fontId="10" fillId="0" borderId="0" xfId="0" applyFont="1" applyBorder="1"/>
    <xf numFmtId="0" fontId="10" fillId="0" borderId="0" xfId="3" applyFont="1">
      <alignment wrapText="1"/>
    </xf>
    <xf numFmtId="0" fontId="4" fillId="0" borderId="0" xfId="0" applyFont="1" applyBorder="1"/>
    <xf numFmtId="4" fontId="10" fillId="0" borderId="0" xfId="0" applyNumberFormat="1" applyFont="1" applyBorder="1"/>
    <xf numFmtId="4" fontId="10" fillId="0" borderId="1" xfId="0" applyNumberFormat="1" applyFont="1" applyBorder="1"/>
    <xf numFmtId="4" fontId="4" fillId="0" borderId="0" xfId="0" applyNumberFormat="1" applyFont="1" applyBorder="1"/>
    <xf numFmtId="4" fontId="4" fillId="0" borderId="2" xfId="0" applyNumberFormat="1" applyFont="1" applyBorder="1"/>
    <xf numFmtId="164" fontId="5" fillId="0" borderId="0" xfId="1" applyFont="1" applyBorder="1" applyAlignment="1">
      <alignment horizontal="center"/>
    </xf>
    <xf numFmtId="0" fontId="6" fillId="2" borderId="0" xfId="3" applyFont="1" applyFill="1" applyBorder="1" applyAlignment="1">
      <alignment horizontal="center" vertical="center"/>
    </xf>
    <xf numFmtId="0" fontId="2" fillId="2" borderId="0" xfId="3" applyFont="1" applyFill="1" applyBorder="1" applyAlignment="1">
      <alignment horizontal="center" vertical="center"/>
    </xf>
    <xf numFmtId="12" fontId="5" fillId="2" borderId="0" xfId="1" applyNumberFormat="1" applyFont="1" applyFill="1" applyBorder="1" applyAlignment="1">
      <alignment horizontal="right" vertical="center"/>
    </xf>
    <xf numFmtId="0" fontId="5" fillId="2" borderId="0" xfId="0" applyFont="1" applyFill="1" applyBorder="1"/>
    <xf numFmtId="0" fontId="0" fillId="2" borderId="0" xfId="0" applyFill="1" applyBorder="1" applyAlignment="1">
      <alignment horizontal="center"/>
    </xf>
    <xf numFmtId="43" fontId="3" fillId="2" borderId="0" xfId="2" applyFont="1" applyFill="1" applyBorder="1" applyAlignment="1">
      <alignment horizontal="right"/>
    </xf>
    <xf numFmtId="164" fontId="5" fillId="2" borderId="0" xfId="1" applyFont="1" applyFill="1" applyBorder="1"/>
    <xf numFmtId="164" fontId="5" fillId="2" borderId="3" xfId="1" applyFont="1" applyFill="1" applyBorder="1"/>
    <xf numFmtId="4" fontId="11" fillId="0" borderId="4" xfId="1" applyNumberFormat="1" applyFont="1" applyBorder="1" applyAlignment="1"/>
    <xf numFmtId="4" fontId="12" fillId="0" borderId="0" xfId="1" applyNumberFormat="1" applyFont="1" applyBorder="1" applyAlignment="1"/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3" applyFont="1" applyBorder="1">
      <alignment wrapText="1"/>
    </xf>
    <xf numFmtId="0" fontId="2" fillId="0" borderId="0" xfId="0" applyFont="1" applyBorder="1" applyAlignment="1"/>
    <xf numFmtId="0" fontId="2" fillId="0" borderId="0" xfId="3" applyFont="1" applyBorder="1">
      <alignment wrapText="1"/>
    </xf>
    <xf numFmtId="43" fontId="2" fillId="0" borderId="0" xfId="2" applyFont="1" applyFill="1" applyBorder="1"/>
    <xf numFmtId="0" fontId="3" fillId="0" borderId="0" xfId="0" applyFont="1" applyBorder="1" applyAlignment="1"/>
    <xf numFmtId="43" fontId="3" fillId="0" borderId="0" xfId="2" applyFont="1" applyBorder="1"/>
    <xf numFmtId="164" fontId="12" fillId="0" borderId="0" xfId="1" applyFont="1"/>
    <xf numFmtId="0" fontId="1" fillId="0" borderId="0" xfId="0" applyFont="1" applyBorder="1" applyAlignment="1">
      <alignment horizontal="left"/>
    </xf>
    <xf numFmtId="14" fontId="1" fillId="0" borderId="0" xfId="3" applyNumberFormat="1" applyFont="1" applyAlignment="1">
      <alignment horizontal="left" wrapText="1"/>
    </xf>
    <xf numFmtId="0" fontId="1" fillId="0" borderId="0" xfId="3" applyFont="1" applyBorder="1">
      <alignment wrapText="1"/>
    </xf>
    <xf numFmtId="164" fontId="1" fillId="0" borderId="0" xfId="1" applyFont="1" applyBorder="1"/>
    <xf numFmtId="0" fontId="1" fillId="0" borderId="0" xfId="0" applyFont="1" applyBorder="1" applyAlignment="1"/>
    <xf numFmtId="43" fontId="1" fillId="0" borderId="0" xfId="2" applyFont="1" applyBorder="1"/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1" fillId="0" borderId="0" xfId="3" applyFont="1">
      <alignment wrapText="1"/>
    </xf>
    <xf numFmtId="0" fontId="1" fillId="0" borderId="0" xfId="3" applyFont="1" applyBorder="1" applyAlignment="1"/>
    <xf numFmtId="43" fontId="1" fillId="0" borderId="0" xfId="2" applyFont="1" applyBorder="1" applyAlignment="1"/>
    <xf numFmtId="164" fontId="1" fillId="0" borderId="0" xfId="1" applyFont="1"/>
    <xf numFmtId="0" fontId="1" fillId="0" borderId="0" xfId="3" applyFont="1" applyAlignment="1"/>
    <xf numFmtId="43" fontId="1" fillId="0" borderId="0" xfId="2" applyFont="1" applyAlignment="1"/>
    <xf numFmtId="0" fontId="2" fillId="0" borderId="0" xfId="3" applyFont="1" applyFill="1" applyBorder="1">
      <alignment wrapText="1"/>
    </xf>
    <xf numFmtId="0" fontId="1" fillId="0" borderId="0" xfId="3" applyFont="1" applyFill="1" applyBorder="1">
      <alignment wrapText="1"/>
    </xf>
    <xf numFmtId="164" fontId="1" fillId="0" borderId="0" xfId="1" applyFont="1" applyFill="1" applyBorder="1"/>
    <xf numFmtId="0" fontId="1" fillId="0" borderId="0" xfId="3" applyFont="1" applyFill="1" applyBorder="1" applyAlignment="1"/>
    <xf numFmtId="43" fontId="1" fillId="0" borderId="0" xfId="2" applyFont="1" applyFill="1" applyBorder="1" applyAlignment="1"/>
    <xf numFmtId="0" fontId="5" fillId="0" borderId="0" xfId="0" applyFont="1" applyBorder="1" applyAlignment="1">
      <alignment horizontal="center"/>
    </xf>
    <xf numFmtId="43" fontId="2" fillId="0" borderId="0" xfId="2" applyFont="1" applyFill="1" applyBorder="1" applyAlignment="1"/>
    <xf numFmtId="164" fontId="1" fillId="0" borderId="0" xfId="1" applyFont="1" applyAlignment="1"/>
    <xf numFmtId="43" fontId="1" fillId="0" borderId="0" xfId="2" applyFont="1" applyFill="1" applyBorder="1"/>
    <xf numFmtId="43" fontId="13" fillId="0" borderId="0" xfId="0" applyNumberFormat="1" applyFont="1" applyBorder="1"/>
    <xf numFmtId="0" fontId="2" fillId="2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3" applyFont="1" applyBorder="1" applyAlignment="1">
      <alignment horizontal="center" wrapText="1"/>
    </xf>
    <xf numFmtId="0" fontId="5" fillId="0" borderId="0" xfId="3" applyFont="1" applyAlignment="1">
      <alignment horizontal="center" wrapText="1"/>
    </xf>
    <xf numFmtId="0" fontId="10" fillId="0" borderId="0" xfId="0" applyFont="1" applyBorder="1" applyAlignment="1">
      <alignment horizontal="left" wrapText="1"/>
    </xf>
    <xf numFmtId="0" fontId="4" fillId="0" borderId="0" xfId="3" applyFont="1" applyAlignment="1">
      <alignment horizontal="center" wrapText="1"/>
    </xf>
    <xf numFmtId="0" fontId="10" fillId="0" borderId="0" xfId="3" applyFont="1" applyAlignment="1">
      <alignment horizontal="left" wrapText="1"/>
    </xf>
    <xf numFmtId="0" fontId="5" fillId="0" borderId="0" xfId="0" applyFont="1" applyBorder="1" applyAlignment="1">
      <alignment horizontal="center"/>
    </xf>
  </cellXfs>
  <cellStyles count="4">
    <cellStyle name="Comma_D2006" xfId="1"/>
    <cellStyle name="Millares" xfId="2" builtinId="3"/>
    <cellStyle name="Normal" xfId="0" builtinId="0"/>
    <cellStyle name="Normal_D2006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DISTRIBUCION PORCENTUAL EJECUCION PRESUPUESTARIA 2006</a:t>
            </a:r>
          </a:p>
        </c:rich>
      </c:tx>
      <c:layout>
        <c:manualLayout>
          <c:xMode val="edge"/>
          <c:yMode val="edge"/>
          <c:x val="0.26679841897233203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resumen!#REF!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resumen!#REF!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962025</xdr:colOff>
      <xdr:row>1</xdr:row>
      <xdr:rowOff>0</xdr:rowOff>
    </xdr:from>
    <xdr:to>
      <xdr:col>4</xdr:col>
      <xdr:colOff>3343275</xdr:colOff>
      <xdr:row>12</xdr:row>
      <xdr:rowOff>104775</xdr:rowOff>
    </xdr:to>
    <xdr:pic>
      <xdr:nvPicPr>
        <xdr:cNvPr id="817281" name="2 Imagen" descr="C:\Users\asalcedo\Desktop\ENLACE COMUNICACIONES\ARTES VARIOS\ADESS_FIN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50" y="161925"/>
          <a:ext cx="2381250" cy="1924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16</xdr:row>
      <xdr:rowOff>0</xdr:rowOff>
    </xdr:from>
    <xdr:to>
      <xdr:col>7</xdr:col>
      <xdr:colOff>0</xdr:colOff>
      <xdr:row>16</xdr:row>
      <xdr:rowOff>0</xdr:rowOff>
    </xdr:to>
    <xdr:graphicFrame macro="">
      <xdr:nvGraphicFramePr>
        <xdr:cNvPr id="707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180975</xdr:colOff>
      <xdr:row>2</xdr:row>
      <xdr:rowOff>28575</xdr:rowOff>
    </xdr:from>
    <xdr:to>
      <xdr:col>4</xdr:col>
      <xdr:colOff>1152525</xdr:colOff>
      <xdr:row>9</xdr:row>
      <xdr:rowOff>180975</xdr:rowOff>
    </xdr:to>
    <xdr:pic>
      <xdr:nvPicPr>
        <xdr:cNvPr id="7075" name="3 Imagen" descr="C:\Users\asalcedo\Desktop\ENLACE COMUNICACIONES\ARTES VARIOS\ADESS_FINAL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33575" y="352425"/>
          <a:ext cx="2381250" cy="1924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tabColor indexed="26"/>
  </sheetPr>
  <dimension ref="A6:I79"/>
  <sheetViews>
    <sheetView showZeros="0" topLeftCell="D44" zoomScale="130" zoomScaleNormal="130" workbookViewId="0">
      <selection activeCell="G68" sqref="G68"/>
    </sheetView>
  </sheetViews>
  <sheetFormatPr baseColWidth="10" defaultColWidth="11.42578125" defaultRowHeight="12.75" x14ac:dyDescent="0.2"/>
  <cols>
    <col min="1" max="1" width="6.42578125" style="2" customWidth="1"/>
    <col min="2" max="2" width="8.5703125" style="2" customWidth="1"/>
    <col min="3" max="3" width="11.28515625" style="2" bestFit="1" customWidth="1"/>
    <col min="4" max="4" width="9.28515625" style="2" bestFit="1" customWidth="1"/>
    <col min="5" max="5" width="66" style="3" bestFit="1" customWidth="1"/>
    <col min="6" max="6" width="14" style="3" bestFit="1" customWidth="1"/>
    <col min="7" max="7" width="18.85546875" style="3" bestFit="1" customWidth="1"/>
    <col min="8" max="8" width="18.140625" style="3" customWidth="1"/>
    <col min="9" max="9" width="17.42578125" style="60" bestFit="1" customWidth="1"/>
    <col min="10" max="10" width="17.85546875" style="2" bestFit="1" customWidth="1"/>
    <col min="11" max="11" width="11.42578125" style="2"/>
    <col min="12" max="12" width="11.5703125" style="2" bestFit="1" customWidth="1"/>
    <col min="13" max="18" width="11.42578125" style="2"/>
    <col min="19" max="37" width="0" style="2" hidden="1" customWidth="1"/>
    <col min="38" max="16384" width="11.42578125" style="2"/>
  </cols>
  <sheetData>
    <row r="6" spans="1:8" ht="15.75" customHeight="1" x14ac:dyDescent="0.25">
      <c r="A6" s="78"/>
      <c r="B6" s="78"/>
      <c r="C6" s="78"/>
      <c r="D6" s="78"/>
      <c r="E6" s="78"/>
      <c r="F6" s="78"/>
      <c r="G6" s="7"/>
      <c r="H6" s="7"/>
    </row>
    <row r="7" spans="1:8" x14ac:dyDescent="0.2">
      <c r="A7" s="4"/>
      <c r="B7" s="4"/>
      <c r="C7" s="4"/>
      <c r="D7" s="1"/>
    </row>
    <row r="8" spans="1:8" x14ac:dyDescent="0.2">
      <c r="A8" s="4"/>
      <c r="B8" s="4"/>
      <c r="C8" s="4"/>
      <c r="D8" s="1"/>
    </row>
    <row r="9" spans="1:8" x14ac:dyDescent="0.2">
      <c r="A9" s="4"/>
      <c r="B9" s="4"/>
      <c r="C9" s="4"/>
      <c r="D9" s="1"/>
    </row>
    <row r="10" spans="1:8" x14ac:dyDescent="0.2">
      <c r="A10" s="4"/>
      <c r="B10" s="4"/>
      <c r="C10" s="4"/>
      <c r="D10" s="1"/>
    </row>
    <row r="11" spans="1:8" x14ac:dyDescent="0.2">
      <c r="A11" s="4"/>
      <c r="B11" s="4"/>
      <c r="C11" s="4"/>
      <c r="D11" s="1"/>
    </row>
    <row r="12" spans="1:8" x14ac:dyDescent="0.2">
      <c r="A12" s="4"/>
      <c r="B12" s="4"/>
      <c r="C12" s="4"/>
      <c r="D12" s="1"/>
    </row>
    <row r="13" spans="1:8" x14ac:dyDescent="0.2">
      <c r="A13" s="4"/>
      <c r="B13" s="4"/>
      <c r="C13" s="4"/>
      <c r="D13" s="1"/>
    </row>
    <row r="14" spans="1:8" ht="15.75" x14ac:dyDescent="0.25">
      <c r="A14" s="77" t="s">
        <v>84</v>
      </c>
      <c r="B14" s="77"/>
      <c r="C14" s="77"/>
      <c r="D14" s="77"/>
      <c r="E14" s="77"/>
      <c r="F14" s="77"/>
      <c r="G14" s="77"/>
    </row>
    <row r="15" spans="1:8" ht="15.75" x14ac:dyDescent="0.25">
      <c r="A15" s="77" t="s">
        <v>85</v>
      </c>
      <c r="B15" s="77"/>
      <c r="C15" s="77"/>
      <c r="D15" s="77"/>
      <c r="E15" s="77"/>
      <c r="F15" s="77"/>
      <c r="G15" s="77"/>
    </row>
    <row r="16" spans="1:8" ht="15.75" x14ac:dyDescent="0.25">
      <c r="A16" s="77" t="s">
        <v>1</v>
      </c>
      <c r="B16" s="77"/>
      <c r="C16" s="77"/>
      <c r="D16" s="77"/>
      <c r="E16" s="77"/>
      <c r="F16" s="77"/>
      <c r="G16" s="77"/>
    </row>
    <row r="17" spans="1:9" ht="15.75" x14ac:dyDescent="0.25">
      <c r="A17" s="5"/>
      <c r="B17" s="5"/>
      <c r="C17" s="5"/>
      <c r="D17" s="11"/>
      <c r="E17" s="12"/>
      <c r="G17" s="32" t="s">
        <v>13</v>
      </c>
    </row>
    <row r="18" spans="1:9" ht="16.5" customHeight="1" x14ac:dyDescent="0.2">
      <c r="A18" s="52" t="s">
        <v>86</v>
      </c>
      <c r="B18" s="43"/>
      <c r="C18" s="13"/>
      <c r="D18" s="6"/>
      <c r="E18" s="14"/>
      <c r="G18" s="51">
        <v>295508975.80000001</v>
      </c>
      <c r="I18" s="75"/>
    </row>
    <row r="19" spans="1:9" ht="16.5" customHeight="1" thickBot="1" x14ac:dyDescent="0.25">
      <c r="A19" s="52" t="s">
        <v>87</v>
      </c>
      <c r="B19" s="43"/>
      <c r="C19" s="13"/>
      <c r="D19" s="6"/>
      <c r="E19" s="14"/>
      <c r="G19" s="42">
        <v>0</v>
      </c>
    </row>
    <row r="20" spans="1:9" ht="16.5" customHeight="1" thickBot="1" x14ac:dyDescent="0.3">
      <c r="A20" s="13" t="s">
        <v>18</v>
      </c>
      <c r="B20" s="13"/>
      <c r="C20" s="5"/>
      <c r="D20" s="11"/>
      <c r="E20" s="14"/>
      <c r="G20" s="41">
        <f>SUM(G18:G19)</f>
        <v>295508975.80000001</v>
      </c>
    </row>
    <row r="21" spans="1:9" ht="16.5" thickTop="1" x14ac:dyDescent="0.25">
      <c r="A21" s="13"/>
      <c r="B21" s="5"/>
      <c r="C21" s="5"/>
      <c r="D21" s="11"/>
      <c r="E21" s="14"/>
      <c r="F21" s="18"/>
    </row>
    <row r="22" spans="1:9" s="45" customFormat="1" x14ac:dyDescent="0.2">
      <c r="A22" s="76" t="s">
        <v>12</v>
      </c>
      <c r="B22" s="76"/>
      <c r="C22" s="76"/>
      <c r="D22" s="76"/>
      <c r="E22" s="76"/>
      <c r="F22" s="76"/>
      <c r="G22" s="12"/>
      <c r="H22" s="12"/>
      <c r="I22" s="54"/>
    </row>
    <row r="23" spans="1:9" s="45" customFormat="1" ht="15.75" x14ac:dyDescent="0.2">
      <c r="A23" s="33" t="s">
        <v>5</v>
      </c>
      <c r="B23" s="33" t="s">
        <v>4</v>
      </c>
      <c r="C23" s="33" t="s">
        <v>6</v>
      </c>
      <c r="D23" s="33" t="s">
        <v>52</v>
      </c>
      <c r="E23" s="34" t="s">
        <v>20</v>
      </c>
      <c r="F23" s="35">
        <v>2015</v>
      </c>
      <c r="G23" s="12"/>
      <c r="H23" s="12"/>
      <c r="I23" s="54"/>
    </row>
    <row r="24" spans="1:9" s="45" customFormat="1" ht="15.75" x14ac:dyDescent="0.25">
      <c r="A24" s="46">
        <v>2.1</v>
      </c>
      <c r="B24" s="47"/>
      <c r="E24" s="44" t="s">
        <v>3</v>
      </c>
      <c r="F24" s="48">
        <f>F25+F31+F34</f>
        <v>10463765.810000001</v>
      </c>
      <c r="G24" s="12"/>
      <c r="H24" s="61"/>
      <c r="I24" s="62"/>
    </row>
    <row r="25" spans="1:9" s="45" customFormat="1" x14ac:dyDescent="0.2">
      <c r="A25" s="47"/>
      <c r="B25" s="46" t="s">
        <v>39</v>
      </c>
      <c r="E25" s="46" t="s">
        <v>55</v>
      </c>
      <c r="F25" s="48">
        <f>F26+F28</f>
        <v>8823100</v>
      </c>
      <c r="G25" s="12"/>
      <c r="H25" s="61"/>
      <c r="I25" s="62"/>
    </row>
    <row r="26" spans="1:9" s="45" customFormat="1" x14ac:dyDescent="0.2">
      <c r="A26" s="47"/>
      <c r="B26" s="47"/>
      <c r="C26" s="49" t="s">
        <v>43</v>
      </c>
      <c r="E26" s="46" t="s">
        <v>53</v>
      </c>
      <c r="F26" s="48">
        <f>SUM(F27)</f>
        <v>7300800</v>
      </c>
      <c r="G26" s="12"/>
      <c r="H26" s="61"/>
      <c r="I26" s="62"/>
    </row>
    <row r="27" spans="1:9" s="45" customFormat="1" x14ac:dyDescent="0.2">
      <c r="A27" s="47"/>
      <c r="B27" s="47"/>
      <c r="D27" s="49" t="s">
        <v>28</v>
      </c>
      <c r="E27" s="45" t="s">
        <v>54</v>
      </c>
      <c r="F27" s="50">
        <v>7300800</v>
      </c>
      <c r="G27" s="12"/>
      <c r="H27" s="61"/>
      <c r="I27" s="62"/>
    </row>
    <row r="28" spans="1:9" s="45" customFormat="1" x14ac:dyDescent="0.2">
      <c r="A28" s="47"/>
      <c r="B28" s="47"/>
      <c r="C28" s="49" t="s">
        <v>44</v>
      </c>
      <c r="E28" s="46" t="s">
        <v>57</v>
      </c>
      <c r="F28" s="48">
        <f>SUM(F29:F30)</f>
        <v>1522300</v>
      </c>
      <c r="G28" s="12"/>
      <c r="H28" s="61"/>
      <c r="I28" s="62"/>
    </row>
    <row r="29" spans="1:9" s="45" customFormat="1" x14ac:dyDescent="0.2">
      <c r="A29" s="47"/>
      <c r="B29" s="47"/>
      <c r="D29" s="49" t="s">
        <v>27</v>
      </c>
      <c r="E29" s="49" t="s">
        <v>26</v>
      </c>
      <c r="F29" s="50">
        <v>1435300</v>
      </c>
      <c r="G29" s="12"/>
      <c r="H29" s="61"/>
      <c r="I29" s="62"/>
    </row>
    <row r="30" spans="1:9" s="45" customFormat="1" x14ac:dyDescent="0.2">
      <c r="A30" s="47"/>
      <c r="B30" s="47"/>
      <c r="D30" s="56" t="s">
        <v>63</v>
      </c>
      <c r="E30" s="56" t="s">
        <v>64</v>
      </c>
      <c r="F30" s="50">
        <v>87000</v>
      </c>
      <c r="G30" s="12"/>
      <c r="H30" s="61"/>
      <c r="I30" s="62"/>
    </row>
    <row r="31" spans="1:9" s="45" customFormat="1" x14ac:dyDescent="0.2">
      <c r="A31" s="47"/>
      <c r="B31" s="46" t="s">
        <v>40</v>
      </c>
      <c r="E31" s="46" t="s">
        <v>0</v>
      </c>
      <c r="F31" s="48">
        <f>F32</f>
        <v>351000</v>
      </c>
      <c r="G31" s="12"/>
      <c r="H31" s="61"/>
      <c r="I31" s="62"/>
    </row>
    <row r="32" spans="1:9" s="45" customFormat="1" x14ac:dyDescent="0.2">
      <c r="A32" s="47"/>
      <c r="B32" s="47"/>
      <c r="C32" s="49" t="s">
        <v>45</v>
      </c>
      <c r="E32" s="46" t="s">
        <v>56</v>
      </c>
      <c r="F32" s="48">
        <f>SUM(F33:F33)</f>
        <v>351000</v>
      </c>
      <c r="G32" s="12"/>
      <c r="H32" s="61"/>
      <c r="I32" s="62"/>
    </row>
    <row r="33" spans="1:9" s="45" customFormat="1" x14ac:dyDescent="0.2">
      <c r="A33" s="47"/>
      <c r="B33" s="47"/>
      <c r="D33" s="49" t="s">
        <v>30</v>
      </c>
      <c r="E33" s="49" t="s">
        <v>29</v>
      </c>
      <c r="F33" s="50">
        <v>351000</v>
      </c>
      <c r="G33" s="12"/>
      <c r="H33" s="61"/>
      <c r="I33" s="62"/>
    </row>
    <row r="34" spans="1:9" s="45" customFormat="1" x14ac:dyDescent="0.2">
      <c r="A34" s="47"/>
      <c r="B34" s="46" t="s">
        <v>41</v>
      </c>
      <c r="E34" s="46" t="s">
        <v>58</v>
      </c>
      <c r="F34" s="48">
        <f>F35+F37+F39</f>
        <v>1289665.81</v>
      </c>
      <c r="G34" s="12"/>
      <c r="H34" s="61"/>
      <c r="I34" s="62"/>
    </row>
    <row r="35" spans="1:9" s="45" customFormat="1" x14ac:dyDescent="0.2">
      <c r="A35" s="47"/>
      <c r="B35" s="47"/>
      <c r="C35" s="49" t="s">
        <v>46</v>
      </c>
      <c r="E35" s="46" t="s">
        <v>15</v>
      </c>
      <c r="F35" s="48">
        <f t="shared" ref="F35" si="0">SUM(F36)</f>
        <v>597045.39</v>
      </c>
      <c r="G35" s="12"/>
      <c r="H35" s="61"/>
      <c r="I35" s="62"/>
    </row>
    <row r="36" spans="1:9" s="45" customFormat="1" x14ac:dyDescent="0.2">
      <c r="A36" s="47"/>
      <c r="B36" s="47"/>
      <c r="D36" s="49" t="s">
        <v>31</v>
      </c>
      <c r="E36" s="49" t="s">
        <v>15</v>
      </c>
      <c r="F36" s="50">
        <v>597045.39</v>
      </c>
      <c r="G36" s="12"/>
      <c r="H36" s="69"/>
      <c r="I36" s="70"/>
    </row>
    <row r="37" spans="1:9" s="45" customFormat="1" x14ac:dyDescent="0.2">
      <c r="A37" s="47"/>
      <c r="B37" s="47"/>
      <c r="C37" s="49" t="s">
        <v>47</v>
      </c>
      <c r="E37" s="46" t="s">
        <v>32</v>
      </c>
      <c r="F37" s="48">
        <f t="shared" ref="F37" si="1">SUM(F38)</f>
        <v>615236.30000000005</v>
      </c>
      <c r="G37" s="12"/>
      <c r="H37" s="69"/>
      <c r="I37" s="70"/>
    </row>
    <row r="38" spans="1:9" s="45" customFormat="1" x14ac:dyDescent="0.2">
      <c r="A38" s="47"/>
      <c r="B38" s="47"/>
      <c r="D38" s="49" t="s">
        <v>33</v>
      </c>
      <c r="E38" s="49" t="s">
        <v>32</v>
      </c>
      <c r="F38" s="50">
        <v>615236.30000000005</v>
      </c>
      <c r="G38" s="12"/>
      <c r="H38" s="69"/>
      <c r="I38" s="70"/>
    </row>
    <row r="39" spans="1:9" s="45" customFormat="1" x14ac:dyDescent="0.2">
      <c r="A39" s="47"/>
      <c r="B39" s="47"/>
      <c r="C39" s="49" t="s">
        <v>48</v>
      </c>
      <c r="E39" s="46" t="s">
        <v>7</v>
      </c>
      <c r="F39" s="48">
        <f t="shared" ref="F39" si="2">SUM(F40)</f>
        <v>77384.12</v>
      </c>
      <c r="G39" s="12"/>
      <c r="H39" s="61"/>
      <c r="I39" s="62"/>
    </row>
    <row r="40" spans="1:9" s="45" customFormat="1" x14ac:dyDescent="0.2">
      <c r="A40" s="47"/>
      <c r="B40" s="47"/>
      <c r="D40" s="49" t="s">
        <v>34</v>
      </c>
      <c r="E40" s="49" t="s">
        <v>7</v>
      </c>
      <c r="F40" s="50">
        <v>77384.12</v>
      </c>
      <c r="G40" s="12"/>
      <c r="H40" s="61"/>
      <c r="I40" s="62"/>
    </row>
    <row r="41" spans="1:9" x14ac:dyDescent="0.2">
      <c r="A41" s="8"/>
      <c r="B41" s="8"/>
      <c r="C41" s="15"/>
      <c r="E41" s="6" t="s">
        <v>60</v>
      </c>
      <c r="F41" s="2"/>
      <c r="G41" s="12">
        <f>+F24</f>
        <v>10463765.810000001</v>
      </c>
      <c r="H41" s="64"/>
      <c r="I41" s="65"/>
    </row>
    <row r="42" spans="1:9" s="45" customFormat="1" ht="15.75" x14ac:dyDescent="0.25">
      <c r="A42" s="46">
        <v>2.2000000000000002</v>
      </c>
      <c r="B42" s="47"/>
      <c r="E42" s="44" t="s">
        <v>65</v>
      </c>
      <c r="F42" s="48">
        <f>+F43+F54</f>
        <v>22174911.859999999</v>
      </c>
      <c r="G42" s="12"/>
      <c r="H42" s="61"/>
      <c r="I42" s="62"/>
    </row>
    <row r="43" spans="1:9" s="45" customFormat="1" x14ac:dyDescent="0.2">
      <c r="A43" s="47"/>
      <c r="B43" s="46" t="s">
        <v>42</v>
      </c>
      <c r="E43" s="46" t="s">
        <v>59</v>
      </c>
      <c r="F43" s="48">
        <f>F44+F46+F48+F50+F52</f>
        <v>1345634.59</v>
      </c>
      <c r="G43" s="12"/>
      <c r="H43" s="69"/>
      <c r="I43" s="70"/>
    </row>
    <row r="44" spans="1:9" s="45" customFormat="1" x14ac:dyDescent="0.2">
      <c r="A44" s="47"/>
      <c r="B44" s="47"/>
      <c r="C44" s="49" t="s">
        <v>49</v>
      </c>
      <c r="E44" s="46" t="s">
        <v>23</v>
      </c>
      <c r="F44" s="48">
        <f>SUM(F45)</f>
        <v>703801.3</v>
      </c>
      <c r="G44" s="12"/>
      <c r="H44" s="69"/>
      <c r="I44" s="70"/>
    </row>
    <row r="45" spans="1:9" s="45" customFormat="1" x14ac:dyDescent="0.2">
      <c r="A45" s="47"/>
      <c r="B45" s="47"/>
      <c r="D45" s="49" t="s">
        <v>35</v>
      </c>
      <c r="E45" s="49" t="s">
        <v>23</v>
      </c>
      <c r="F45" s="50">
        <v>703801.3</v>
      </c>
      <c r="G45" s="12"/>
      <c r="H45" s="69"/>
      <c r="I45" s="70"/>
    </row>
    <row r="46" spans="1:9" s="45" customFormat="1" x14ac:dyDescent="0.2">
      <c r="A46" s="47"/>
      <c r="B46" s="47"/>
      <c r="C46" s="49" t="s">
        <v>50</v>
      </c>
      <c r="E46" s="46" t="s">
        <v>25</v>
      </c>
      <c r="F46" s="48">
        <f t="shared" ref="F46" si="3">SUM(F47)</f>
        <v>49186.98</v>
      </c>
      <c r="G46" s="12"/>
      <c r="H46" s="69"/>
      <c r="I46" s="70"/>
    </row>
    <row r="47" spans="1:9" s="45" customFormat="1" x14ac:dyDescent="0.2">
      <c r="A47" s="47"/>
      <c r="B47" s="47"/>
      <c r="D47" s="49" t="s">
        <v>36</v>
      </c>
      <c r="E47" s="49" t="s">
        <v>25</v>
      </c>
      <c r="F47" s="50">
        <v>49186.98</v>
      </c>
      <c r="G47" s="12"/>
      <c r="H47" s="69"/>
      <c r="I47" s="70"/>
    </row>
    <row r="48" spans="1:9" s="45" customFormat="1" x14ac:dyDescent="0.2">
      <c r="A48" s="47"/>
      <c r="B48" s="47"/>
      <c r="C48" s="56" t="s">
        <v>77</v>
      </c>
      <c r="D48" s="54"/>
      <c r="E48" s="46" t="s">
        <v>79</v>
      </c>
      <c r="F48" s="48">
        <f t="shared" ref="F48" si="4">SUM(F49)</f>
        <v>39274.519999999997</v>
      </c>
      <c r="G48" s="12"/>
      <c r="H48" s="61"/>
      <c r="I48" s="62"/>
    </row>
    <row r="49" spans="1:9" s="45" customFormat="1" x14ac:dyDescent="0.2">
      <c r="A49" s="47"/>
      <c r="B49" s="47"/>
      <c r="C49" s="54"/>
      <c r="D49" s="56" t="s">
        <v>78</v>
      </c>
      <c r="E49" s="56" t="s">
        <v>79</v>
      </c>
      <c r="F49" s="50">
        <v>39274.519999999997</v>
      </c>
      <c r="G49" s="12"/>
      <c r="H49" s="69"/>
      <c r="I49" s="70"/>
    </row>
    <row r="50" spans="1:9" s="45" customFormat="1" x14ac:dyDescent="0.2">
      <c r="A50" s="47"/>
      <c r="B50" s="47"/>
      <c r="C50" s="49" t="s">
        <v>51</v>
      </c>
      <c r="E50" s="46" t="s">
        <v>2</v>
      </c>
      <c r="F50" s="48">
        <f t="shared" ref="F50" si="5">SUM(F51)</f>
        <v>552118.79</v>
      </c>
      <c r="G50" s="12"/>
      <c r="H50" s="69"/>
      <c r="I50" s="70"/>
    </row>
    <row r="51" spans="1:9" s="45" customFormat="1" x14ac:dyDescent="0.2">
      <c r="A51" s="47"/>
      <c r="B51" s="47"/>
      <c r="D51" s="49" t="s">
        <v>38</v>
      </c>
      <c r="E51" s="49" t="s">
        <v>37</v>
      </c>
      <c r="F51" s="50">
        <v>552118.79</v>
      </c>
      <c r="G51" s="12"/>
      <c r="H51" s="61"/>
      <c r="I51" s="62"/>
    </row>
    <row r="52" spans="1:9" s="54" customFormat="1" x14ac:dyDescent="0.2">
      <c r="A52" s="47"/>
      <c r="B52" s="47"/>
      <c r="C52" s="56" t="s">
        <v>66</v>
      </c>
      <c r="E52" s="46" t="s">
        <v>67</v>
      </c>
      <c r="F52" s="48">
        <f t="shared" ref="F52" si="6">SUM(F53)</f>
        <v>1253</v>
      </c>
      <c r="G52" s="55"/>
      <c r="H52" s="55"/>
    </row>
    <row r="53" spans="1:9" s="54" customFormat="1" x14ac:dyDescent="0.2">
      <c r="A53" s="47"/>
      <c r="B53" s="47"/>
      <c r="D53" s="56" t="s">
        <v>68</v>
      </c>
      <c r="E53" s="56" t="s">
        <v>67</v>
      </c>
      <c r="F53" s="57">
        <v>1253</v>
      </c>
      <c r="G53" s="55"/>
      <c r="H53" s="55"/>
    </row>
    <row r="54" spans="1:9" s="54" customFormat="1" x14ac:dyDescent="0.2">
      <c r="A54" s="47"/>
      <c r="B54" s="46" t="s">
        <v>61</v>
      </c>
      <c r="E54" s="46" t="s">
        <v>62</v>
      </c>
      <c r="F54" s="48">
        <f>F55</f>
        <v>20829277.27</v>
      </c>
      <c r="G54" s="55"/>
      <c r="H54" s="55"/>
    </row>
    <row r="55" spans="1:9" s="67" customFormat="1" x14ac:dyDescent="0.2">
      <c r="A55" s="66"/>
      <c r="B55" s="66"/>
      <c r="C55" s="58" t="s">
        <v>80</v>
      </c>
      <c r="E55" s="59" t="s">
        <v>81</v>
      </c>
      <c r="F55" s="48">
        <f>SUM(F56)</f>
        <v>20829277.27</v>
      </c>
      <c r="G55" s="68"/>
      <c r="H55" s="68"/>
    </row>
    <row r="56" spans="1:9" s="67" customFormat="1" x14ac:dyDescent="0.2">
      <c r="A56" s="66"/>
      <c r="B56" s="66"/>
      <c r="D56" s="58" t="s">
        <v>82</v>
      </c>
      <c r="E56" s="58" t="s">
        <v>81</v>
      </c>
      <c r="F56" s="74">
        <v>20829277.27</v>
      </c>
      <c r="G56" s="68"/>
      <c r="H56" s="68"/>
    </row>
    <row r="57" spans="1:9" x14ac:dyDescent="0.2">
      <c r="A57" s="8"/>
      <c r="B57" s="8"/>
      <c r="C57" s="15"/>
      <c r="E57" s="6" t="s">
        <v>69</v>
      </c>
      <c r="F57" s="2"/>
      <c r="G57" s="12">
        <f>+F42</f>
        <v>22174911.859999999</v>
      </c>
    </row>
    <row r="58" spans="1:9" s="54" customFormat="1" ht="15.75" x14ac:dyDescent="0.25">
      <c r="A58" s="46">
        <v>2.2999999999999998</v>
      </c>
      <c r="B58" s="47"/>
      <c r="E58" s="71" t="s">
        <v>75</v>
      </c>
      <c r="F58" s="48">
        <f>F59</f>
        <v>350000</v>
      </c>
      <c r="G58" s="55"/>
      <c r="H58" s="55"/>
    </row>
    <row r="59" spans="1:9" s="60" customFormat="1" x14ac:dyDescent="0.2">
      <c r="A59" s="54"/>
      <c r="B59" s="46" t="s">
        <v>70</v>
      </c>
      <c r="C59" s="61"/>
      <c r="D59" s="61"/>
      <c r="E59" s="47" t="s">
        <v>71</v>
      </c>
      <c r="F59" s="72">
        <f>+F60</f>
        <v>350000</v>
      </c>
      <c r="G59" s="73"/>
      <c r="H59" s="73"/>
    </row>
    <row r="60" spans="1:9" s="60" customFormat="1" x14ac:dyDescent="0.2">
      <c r="A60" s="54"/>
      <c r="B60" s="61"/>
      <c r="C60" s="56" t="s">
        <v>72</v>
      </c>
      <c r="D60" s="61"/>
      <c r="E60" s="47" t="s">
        <v>73</v>
      </c>
      <c r="F60" s="72">
        <f>+F61</f>
        <v>350000</v>
      </c>
      <c r="G60" s="73"/>
      <c r="H60" s="73"/>
    </row>
    <row r="61" spans="1:9" s="60" customFormat="1" x14ac:dyDescent="0.2">
      <c r="A61" s="54"/>
      <c r="B61" s="61"/>
      <c r="C61" s="61"/>
      <c r="D61" s="56" t="s">
        <v>74</v>
      </c>
      <c r="E61" s="54" t="s">
        <v>83</v>
      </c>
      <c r="F61" s="62">
        <v>350000</v>
      </c>
      <c r="G61" s="73"/>
      <c r="H61" s="73"/>
    </row>
    <row r="62" spans="1:9" x14ac:dyDescent="0.2">
      <c r="A62" s="8"/>
      <c r="B62" s="8"/>
      <c r="C62" s="15"/>
      <c r="E62" s="6" t="s">
        <v>76</v>
      </c>
      <c r="F62" s="2"/>
      <c r="G62" s="12">
        <f>+F58</f>
        <v>350000</v>
      </c>
    </row>
    <row r="63" spans="1:9" s="54" customFormat="1" x14ac:dyDescent="0.2">
      <c r="A63" s="47"/>
      <c r="B63" s="47"/>
      <c r="D63" s="56"/>
      <c r="E63" s="6"/>
      <c r="F63" s="60"/>
      <c r="G63" s="55"/>
      <c r="H63" s="55"/>
    </row>
    <row r="64" spans="1:9" ht="15.75" x14ac:dyDescent="0.25">
      <c r="A64" s="37"/>
      <c r="B64" s="37"/>
      <c r="C64" s="37"/>
      <c r="D64" s="37"/>
      <c r="E64" s="36" t="s">
        <v>16</v>
      </c>
      <c r="F64" s="38"/>
      <c r="G64" s="39">
        <f>SUM(G24:G63)</f>
        <v>32988677.670000002</v>
      </c>
    </row>
    <row r="65" spans="1:8" ht="16.5" thickBot="1" x14ac:dyDescent="0.3">
      <c r="A65" s="37"/>
      <c r="B65" s="37"/>
      <c r="C65" s="37"/>
      <c r="D65" s="37"/>
      <c r="E65" s="36" t="s">
        <v>17</v>
      </c>
      <c r="F65" s="38"/>
      <c r="G65" s="40">
        <f>G20-G64</f>
        <v>262520298.13</v>
      </c>
    </row>
    <row r="66" spans="1:8" ht="13.5" thickTop="1" x14ac:dyDescent="0.2"/>
    <row r="68" spans="1:8" x14ac:dyDescent="0.2">
      <c r="E68" s="9"/>
    </row>
    <row r="69" spans="1:8" x14ac:dyDescent="0.2">
      <c r="E69" s="10" t="s">
        <v>21</v>
      </c>
    </row>
    <row r="70" spans="1:8" x14ac:dyDescent="0.2">
      <c r="E70" s="53">
        <v>42855</v>
      </c>
    </row>
    <row r="72" spans="1:8" s="60" customFormat="1" x14ac:dyDescent="0.2">
      <c r="A72" s="54"/>
      <c r="B72" s="54"/>
      <c r="C72" s="54"/>
      <c r="D72" s="54"/>
      <c r="E72" s="55"/>
      <c r="F72" s="55"/>
      <c r="G72" s="63"/>
      <c r="H72" s="63"/>
    </row>
    <row r="73" spans="1:8" s="60" customFormat="1" x14ac:dyDescent="0.2">
      <c r="E73" s="63"/>
      <c r="F73" s="63"/>
      <c r="G73" s="63"/>
      <c r="H73" s="63"/>
    </row>
    <row r="74" spans="1:8" s="60" customFormat="1" x14ac:dyDescent="0.2">
      <c r="E74" s="63"/>
      <c r="F74" s="63"/>
      <c r="G74" s="63"/>
      <c r="H74" s="63"/>
    </row>
    <row r="75" spans="1:8" s="60" customFormat="1" x14ac:dyDescent="0.2">
      <c r="E75" s="63"/>
      <c r="F75" s="63"/>
      <c r="G75" s="63"/>
      <c r="H75" s="63"/>
    </row>
    <row r="76" spans="1:8" s="60" customFormat="1" x14ac:dyDescent="0.2">
      <c r="E76" s="63"/>
      <c r="F76" s="63"/>
      <c r="G76" s="63"/>
      <c r="H76" s="63"/>
    </row>
    <row r="77" spans="1:8" s="60" customFormat="1" x14ac:dyDescent="0.2">
      <c r="E77" s="63"/>
      <c r="F77" s="63"/>
      <c r="G77" s="63"/>
      <c r="H77" s="63"/>
    </row>
    <row r="78" spans="1:8" s="60" customFormat="1" x14ac:dyDescent="0.2">
      <c r="E78" s="63"/>
      <c r="F78" s="63"/>
      <c r="G78" s="63"/>
      <c r="H78" s="63"/>
    </row>
    <row r="79" spans="1:8" s="60" customFormat="1" x14ac:dyDescent="0.2">
      <c r="E79" s="63"/>
      <c r="F79" s="63"/>
      <c r="G79" s="63"/>
      <c r="H79" s="63"/>
    </row>
  </sheetData>
  <mergeCells count="5">
    <mergeCell ref="A22:F22"/>
    <mergeCell ref="A14:G14"/>
    <mergeCell ref="A15:G15"/>
    <mergeCell ref="A16:G16"/>
    <mergeCell ref="A6:F6"/>
  </mergeCells>
  <phoneticPr fontId="0" type="noConversion"/>
  <printOptions horizontalCentered="1"/>
  <pageMargins left="0" right="0" top="7.8740157480315001E-2" bottom="0.15748031496063" header="0" footer="0"/>
  <pageSetup scale="74" orientation="portrait" r:id="rId1"/>
  <headerFooter alignWithMargins="0"/>
  <rowBreaks count="1" manualBreakCount="1">
    <brk id="70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tabColor indexed="26"/>
  </sheetPr>
  <dimension ref="A5:J33"/>
  <sheetViews>
    <sheetView showZeros="0" tabSelected="1" zoomScaleNormal="100" workbookViewId="0">
      <pane ySplit="6" topLeftCell="A7" activePane="bottomLeft" state="frozen"/>
      <selection pane="bottomLeft" activeCell="A11" sqref="A11:G11"/>
    </sheetView>
  </sheetViews>
  <sheetFormatPr baseColWidth="10" defaultColWidth="11.42578125" defaultRowHeight="12.75" x14ac:dyDescent="0.2"/>
  <cols>
    <col min="1" max="1" width="7.85546875" style="2" customWidth="1"/>
    <col min="2" max="2" width="8.5703125" style="2" customWidth="1"/>
    <col min="3" max="3" width="9.85546875" style="2" customWidth="1"/>
    <col min="4" max="4" width="21.140625" style="2" customWidth="1"/>
    <col min="5" max="5" width="18.140625" style="3" customWidth="1"/>
    <col min="6" max="6" width="4.85546875" style="3" customWidth="1"/>
    <col min="7" max="7" width="20.85546875" style="3" bestFit="1" customWidth="1"/>
    <col min="8" max="8" width="14" style="3" customWidth="1"/>
    <col min="9" max="9" width="41.42578125" style="3" customWidth="1"/>
    <col min="10" max="10" width="18.140625" style="3" customWidth="1"/>
    <col min="11" max="11" width="13.85546875" style="2" bestFit="1" customWidth="1"/>
    <col min="12" max="12" width="17.85546875" style="2" bestFit="1" customWidth="1"/>
    <col min="13" max="13" width="11.42578125" style="2"/>
    <col min="14" max="14" width="11.5703125" style="2" bestFit="1" customWidth="1"/>
    <col min="15" max="20" width="11.42578125" style="2"/>
    <col min="21" max="39" width="0" style="2" hidden="1" customWidth="1"/>
    <col min="40" max="16384" width="11.42578125" style="2"/>
  </cols>
  <sheetData>
    <row r="5" spans="1:10" ht="21.75" customHeight="1" x14ac:dyDescent="0.5">
      <c r="A5" s="17"/>
    </row>
    <row r="6" spans="1:10" ht="36" customHeight="1" x14ac:dyDescent="0.2">
      <c r="A6" s="4"/>
      <c r="C6" s="4"/>
      <c r="D6" s="1"/>
    </row>
    <row r="7" spans="1:10" ht="18.75" customHeight="1" x14ac:dyDescent="0.5">
      <c r="A7" s="4"/>
      <c r="B7" s="17"/>
      <c r="C7" s="4"/>
      <c r="D7" s="1"/>
    </row>
    <row r="8" spans="1:10" ht="18.75" customHeight="1" x14ac:dyDescent="0.5">
      <c r="A8" s="4"/>
      <c r="B8" s="17"/>
      <c r="C8" s="4"/>
      <c r="D8" s="1"/>
    </row>
    <row r="9" spans="1:10" ht="18.75" customHeight="1" x14ac:dyDescent="0.5">
      <c r="A9" s="4"/>
      <c r="B9" s="17"/>
      <c r="C9" s="4"/>
      <c r="D9" s="1"/>
    </row>
    <row r="10" spans="1:10" ht="18.75" customHeight="1" x14ac:dyDescent="0.5">
      <c r="A10" s="4"/>
      <c r="B10" s="17"/>
      <c r="C10" s="4"/>
      <c r="D10" s="1"/>
    </row>
    <row r="11" spans="1:10" ht="38.25" customHeight="1" x14ac:dyDescent="0.25">
      <c r="A11" s="78"/>
      <c r="B11" s="78"/>
      <c r="C11" s="78"/>
      <c r="D11" s="78"/>
      <c r="E11" s="78"/>
      <c r="F11" s="78"/>
      <c r="G11" s="78"/>
      <c r="H11" s="7"/>
      <c r="I11" s="7"/>
      <c r="J11" s="7"/>
    </row>
    <row r="12" spans="1:10" x14ac:dyDescent="0.2">
      <c r="A12" s="4"/>
      <c r="B12" s="4"/>
      <c r="C12" s="4"/>
      <c r="D12" s="1"/>
    </row>
    <row r="13" spans="1:10" ht="15.75" x14ac:dyDescent="0.25">
      <c r="A13" s="77" t="s">
        <v>24</v>
      </c>
      <c r="B13" s="77"/>
      <c r="C13" s="77"/>
      <c r="D13" s="77"/>
      <c r="E13" s="77"/>
      <c r="F13" s="77"/>
      <c r="G13" s="77"/>
    </row>
    <row r="14" spans="1:10" ht="15.75" x14ac:dyDescent="0.25">
      <c r="A14" s="77" t="s">
        <v>88</v>
      </c>
      <c r="B14" s="77"/>
      <c r="C14" s="77"/>
      <c r="D14" s="77"/>
      <c r="E14" s="77"/>
      <c r="F14" s="77"/>
      <c r="G14" s="77"/>
    </row>
    <row r="15" spans="1:10" ht="15.75" x14ac:dyDescent="0.25">
      <c r="A15" s="77" t="s">
        <v>1</v>
      </c>
      <c r="B15" s="77"/>
      <c r="C15" s="77"/>
      <c r="D15" s="77"/>
      <c r="E15" s="77"/>
      <c r="F15" s="77"/>
      <c r="G15" s="77"/>
    </row>
    <row r="16" spans="1:10" ht="12.75" hidden="1" customHeight="1" x14ac:dyDescent="0.2">
      <c r="A16" s="5"/>
      <c r="B16" s="5"/>
      <c r="C16" s="5"/>
      <c r="D16" s="11"/>
      <c r="E16" s="12"/>
      <c r="F16" s="12"/>
      <c r="G16" s="12"/>
    </row>
    <row r="17" spans="1:7" ht="12.75" hidden="1" customHeight="1" x14ac:dyDescent="0.2"/>
    <row r="20" spans="1:7" ht="15.75" x14ac:dyDescent="0.25">
      <c r="A20" s="77" t="s">
        <v>14</v>
      </c>
      <c r="B20" s="77"/>
      <c r="C20" s="77"/>
      <c r="D20" s="77"/>
      <c r="E20" s="77"/>
      <c r="F20" s="77"/>
      <c r="G20" s="77"/>
    </row>
    <row r="21" spans="1:7" ht="15.75" x14ac:dyDescent="0.25">
      <c r="A21" s="77"/>
      <c r="B21" s="77"/>
      <c r="C21" s="77"/>
      <c r="D21" s="77"/>
      <c r="E21" s="77"/>
      <c r="F21" s="77"/>
      <c r="G21" s="77"/>
    </row>
    <row r="22" spans="1:7" ht="15" x14ac:dyDescent="0.2">
      <c r="D22" s="19"/>
      <c r="E22" s="19"/>
      <c r="F22" s="19"/>
      <c r="G22" s="19"/>
    </row>
    <row r="23" spans="1:7" x14ac:dyDescent="0.2">
      <c r="D23" s="20"/>
      <c r="E23" s="20"/>
      <c r="F23" s="20"/>
      <c r="G23" s="20"/>
    </row>
    <row r="24" spans="1:7" ht="30" customHeight="1" x14ac:dyDescent="0.25">
      <c r="A24" s="83" t="s">
        <v>8</v>
      </c>
      <c r="B24" s="83"/>
      <c r="C24" s="83"/>
      <c r="D24" s="83"/>
      <c r="E24" s="22"/>
      <c r="F24" s="22"/>
      <c r="G24" s="21" t="s">
        <v>9</v>
      </c>
    </row>
    <row r="25" spans="1:7" ht="43.5" customHeight="1" x14ac:dyDescent="0.25">
      <c r="A25" s="80" t="s">
        <v>89</v>
      </c>
      <c r="B25" s="80"/>
      <c r="C25" s="80"/>
      <c r="D25" s="80"/>
      <c r="E25" s="24"/>
      <c r="F25" s="24"/>
      <c r="G25" s="28">
        <f>+ejecucion!G20</f>
        <v>295508975.80000001</v>
      </c>
    </row>
    <row r="26" spans="1:7" ht="40.5" customHeight="1" x14ac:dyDescent="0.25">
      <c r="A26" s="80" t="s">
        <v>22</v>
      </c>
      <c r="B26" s="80"/>
      <c r="C26" s="80"/>
      <c r="D26" s="80"/>
      <c r="E26" s="24"/>
      <c r="F26" s="25"/>
      <c r="G26" s="29">
        <f>+ejecucion!G19</f>
        <v>0</v>
      </c>
    </row>
    <row r="27" spans="1:7" ht="30" customHeight="1" x14ac:dyDescent="0.25">
      <c r="A27" s="81" t="s">
        <v>19</v>
      </c>
      <c r="B27" s="81"/>
      <c r="C27" s="81"/>
      <c r="D27" s="81"/>
      <c r="E27" s="25"/>
      <c r="F27" s="25"/>
      <c r="G27" s="30">
        <f>+G25+G26</f>
        <v>295508975.80000001</v>
      </c>
    </row>
    <row r="28" spans="1:7" ht="30" customHeight="1" x14ac:dyDescent="0.25">
      <c r="A28" s="26"/>
      <c r="B28" s="26"/>
      <c r="C28" s="26"/>
      <c r="D28" s="27"/>
      <c r="E28" s="25"/>
      <c r="F28" s="25"/>
      <c r="G28" s="25"/>
    </row>
    <row r="29" spans="1:7" ht="30" customHeight="1" x14ac:dyDescent="0.25">
      <c r="A29" s="81" t="s">
        <v>10</v>
      </c>
      <c r="B29" s="81"/>
      <c r="C29" s="26"/>
      <c r="D29" s="25"/>
      <c r="E29" s="25"/>
      <c r="F29" s="25"/>
      <c r="G29" s="25"/>
    </row>
    <row r="30" spans="1:7" ht="30" customHeight="1" x14ac:dyDescent="0.25">
      <c r="A30" s="82" t="s">
        <v>11</v>
      </c>
      <c r="B30" s="82"/>
      <c r="C30" s="82"/>
      <c r="D30" s="82"/>
      <c r="E30" s="25"/>
      <c r="F30" s="28"/>
      <c r="G30" s="28">
        <f>ejecucion!G64</f>
        <v>32988677.670000002</v>
      </c>
    </row>
    <row r="31" spans="1:7" ht="30" customHeight="1" thickBot="1" x14ac:dyDescent="0.3">
      <c r="A31" s="79" t="s">
        <v>90</v>
      </c>
      <c r="B31" s="79"/>
      <c r="C31" s="79"/>
      <c r="D31" s="79"/>
      <c r="E31" s="28"/>
      <c r="F31" s="27"/>
      <c r="G31" s="31">
        <f>+G27-G30</f>
        <v>262520298.13</v>
      </c>
    </row>
    <row r="32" spans="1:7" ht="18.75" thickTop="1" x14ac:dyDescent="0.25">
      <c r="A32" s="79"/>
      <c r="B32" s="79"/>
      <c r="C32" s="79"/>
      <c r="D32" s="16"/>
      <c r="E32" s="27"/>
      <c r="F32" s="16"/>
      <c r="G32" s="23"/>
    </row>
    <row r="33" spans="5:5" ht="15.75" x14ac:dyDescent="0.25">
      <c r="E33" s="16"/>
    </row>
  </sheetData>
  <mergeCells count="14">
    <mergeCell ref="A11:G11"/>
    <mergeCell ref="A13:G13"/>
    <mergeCell ref="A14:G14"/>
    <mergeCell ref="A15:G15"/>
    <mergeCell ref="A25:D25"/>
    <mergeCell ref="A24:D24"/>
    <mergeCell ref="A32:C32"/>
    <mergeCell ref="A20:G20"/>
    <mergeCell ref="A21:G21"/>
    <mergeCell ref="A26:D26"/>
    <mergeCell ref="A27:D27"/>
    <mergeCell ref="A30:D30"/>
    <mergeCell ref="A29:B29"/>
    <mergeCell ref="A31:D31"/>
  </mergeCells>
  <phoneticPr fontId="0" type="noConversion"/>
  <printOptions horizontalCentered="1" verticalCentered="1"/>
  <pageMargins left="0.35433070866141736" right="0.31496062992125984" top="7.874015748031496E-2" bottom="0.15748031496062992" header="0" footer="0"/>
  <pageSetup scale="8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ejecucion</vt:lpstr>
      <vt:lpstr>resumen</vt:lpstr>
      <vt:lpstr>ejecucion!Área_de_impresión</vt:lpstr>
      <vt:lpstr>resumen!Área_de_impresión</vt:lpstr>
      <vt:lpstr>ejecucion!Títulos_a_imprimir</vt:lpstr>
      <vt:lpstr>resumen!Títulos_a_imprimir</vt:lpstr>
    </vt:vector>
  </TitlesOfParts>
  <Company>WFP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natacha</dc:creator>
  <cp:lastModifiedBy>Joel Rosario</cp:lastModifiedBy>
  <cp:lastPrinted>2017-05-04T13:07:35Z</cp:lastPrinted>
  <dcterms:created xsi:type="dcterms:W3CDTF">2006-01-17T19:13:45Z</dcterms:created>
  <dcterms:modified xsi:type="dcterms:W3CDTF">2017-05-04T13:07:37Z</dcterms:modified>
</cp:coreProperties>
</file>