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ejecucion!$A$1:$G$117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86" i="7" l="1"/>
  <c r="F91" i="7"/>
  <c r="F90" i="7"/>
  <c r="F93" i="7"/>
  <c r="F94" i="7"/>
  <c r="F96" i="7" l="1"/>
  <c r="F78" i="7"/>
  <c r="F44" i="7" s="1"/>
  <c r="F67" i="7"/>
  <c r="F64" i="7"/>
  <c r="F62" i="7"/>
  <c r="F61" i="7"/>
  <c r="F81" i="7"/>
  <c r="F65" i="7"/>
  <c r="F108" i="7" l="1"/>
  <c r="F106" i="7"/>
  <c r="F104" i="7"/>
  <c r="F98" i="7"/>
  <c r="F88" i="7"/>
  <c r="F87" i="7" s="1"/>
  <c r="F83" i="7"/>
  <c r="F79" i="7"/>
  <c r="F76" i="7"/>
  <c r="F75" i="7"/>
  <c r="F73" i="7"/>
  <c r="F72" i="7" s="1"/>
  <c r="F70" i="7"/>
  <c r="F69" i="7" s="1"/>
  <c r="F59" i="7"/>
  <c r="F58" i="7" s="1"/>
  <c r="F54" i="7"/>
  <c r="F31" i="7"/>
  <c r="F103" i="7" l="1"/>
  <c r="F34" i="7" l="1"/>
  <c r="F101" i="7" l="1"/>
  <c r="F100" i="7" s="1"/>
  <c r="G110" i="7" s="1"/>
  <c r="F56" i="7"/>
  <c r="F26" i="7" l="1"/>
  <c r="F28" i="7" l="1"/>
  <c r="F25" i="7" s="1"/>
  <c r="F52" i="7" l="1"/>
  <c r="F50" i="7"/>
  <c r="F48" i="7"/>
  <c r="F46" i="7"/>
  <c r="F41" i="7"/>
  <c r="F39" i="7"/>
  <c r="F37" i="7"/>
  <c r="F33" i="7"/>
  <c r="F45" i="7" l="1"/>
  <c r="G85" i="7" s="1"/>
  <c r="F36" i="7"/>
  <c r="F24" i="7" s="1"/>
  <c r="G43" i="7" l="1"/>
  <c r="G111" i="7" s="1"/>
  <c r="G20" i="7"/>
  <c r="G26" i="8"/>
  <c r="G112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<sst xmlns="http://schemas.openxmlformats.org/spreadsheetml/2006/main" count="196" uniqueCount="174">
  <si>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</si>
  <si>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</si>
  <si>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</si>
  <si>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</si>
  <si>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</si>
  <si>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</si>
  <si>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</si>
  <si>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</si>
  <si>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</si>
  <si>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</si>
  <si>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</si>
  <si>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</si>
  <si>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</si>
  <si>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</si>
  <si>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</si>
  <si>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</si>
  <si>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</si>
  <si>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</si>
  <si>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</si>
  <si>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</si>
  <si>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</si>
  <si>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</si>
  <si>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</si>
  <si>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</si>
  <si>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</si>
  <si>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</si>
  <si>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</si>
  <si>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</si>
  <si>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</si>
  <si>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</si>
  <si>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</si>
  <si>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</si>
  <si>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</si>
  <si>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</si>
  <si>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</si>
  <si>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</si>
  <si>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</si>
  <si>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</si>
  <si>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</si>
  <si>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</si>
  <si>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</si>
  <si>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</si>
  <si>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</si>
  <si>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</si>
  <si>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</si>
  <si>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</si>
  <si>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</si>
  <si>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</si>
  <si>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</si>
  <si>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</si>
  <si>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</si>
  <si>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</si>
  <si>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</si>
  <si>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</si>
  <si>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</si>
  <si>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</si>
  <si>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</si>
  <si>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</si>
  <si>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</si>
  <si>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</si>
  <si>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</si>
  <si>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</si>
  <si>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</si>
  <si>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</si>
  <si>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</si>
  <si>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</si>
  <si>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</si>
  <si>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</si>
  <si>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</si>
  <si>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</si>
  <si>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</si>
  <si>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</si>
  <si>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</si>
  <si>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</si>
  <si>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</si>
  <si>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</si>
  <si>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</si>
  <si>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</si>
  <si>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</si>
  <si>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</si>
  <si>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</si>
  <si>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</si>
  <si>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</si>
  <si>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</si>
  <si>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EJECUCIÓN PRESUPUESTARIA,  2017</t>
  </si>
  <si>
    <t>2.1.1.5</t>
  </si>
  <si>
    <t>Prestaciones Económicas</t>
  </si>
  <si>
    <t>2.1.1.5.04</t>
  </si>
  <si>
    <t>Proporción de Vacaciones no Disfrutadas</t>
  </si>
  <si>
    <t>2.2.1.7</t>
  </si>
  <si>
    <t>Agua</t>
  </si>
  <si>
    <t>2.2.1.7.01</t>
  </si>
  <si>
    <t>2.2.2</t>
  </si>
  <si>
    <t>PUBLICIDAD, IMPRESION Y ENCUADERNACION</t>
  </si>
  <si>
    <t>2.2.2.1</t>
  </si>
  <si>
    <t>Publicidad y Propaganda</t>
  </si>
  <si>
    <t>2.2.2.1.01</t>
  </si>
  <si>
    <t>2.2.5</t>
  </si>
  <si>
    <t>ALQUILERES Y RENTAS</t>
  </si>
  <si>
    <t>2.2.5.1</t>
  </si>
  <si>
    <t>Alquileres y rentas de edificios y locales</t>
  </si>
  <si>
    <t>2.2.5.1.01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</si>
  <si>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</si>
  <si>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</si>
  <si>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</si>
  <si>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</si>
  <si>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</si>
  <si>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Equipos de Transporte, Tracción y Elevación</t>
  </si>
  <si>
    <t>2.2.8.7</t>
  </si>
  <si>
    <t>Servicios Técnicos y Profesionales</t>
  </si>
  <si>
    <t>2.2.8.7.06</t>
  </si>
  <si>
    <t>Otros servicios técnicos profesionales</t>
  </si>
  <si>
    <t>2.2.6</t>
  </si>
  <si>
    <t>SEGUROS</t>
  </si>
  <si>
    <t>2.2.6.9</t>
  </si>
  <si>
    <t>Otros Seguros</t>
  </si>
  <si>
    <t>2.2.6.9.01</t>
  </si>
  <si>
    <t>2.3.1</t>
  </si>
  <si>
    <t>ALIMENTOS Y PRODUCTOS AGROFORESTALES</t>
  </si>
  <si>
    <t>2.3.1.1</t>
  </si>
  <si>
    <t>Alimentos y bebidas para personas</t>
  </si>
  <si>
    <t xml:space="preserve">2.3.1.1.01 </t>
  </si>
  <si>
    <t>2.3.1.3</t>
  </si>
  <si>
    <t>Productos Agroforestales y Pecuarios</t>
  </si>
  <si>
    <t>2.3.1.3.03</t>
  </si>
  <si>
    <t>Productos Forestales</t>
  </si>
  <si>
    <t xml:space="preserve">2.3.9 </t>
  </si>
  <si>
    <t>PRODUCTOS Y UTILES VARIOS</t>
  </si>
  <si>
    <t xml:space="preserve">2.3.9.2 </t>
  </si>
  <si>
    <t>Utiles de Escritorio, Oficina, Infórmatica y de Enseñanza</t>
  </si>
  <si>
    <t xml:space="preserve">2.3.9.2.01 </t>
  </si>
  <si>
    <t>2.3.9.6</t>
  </si>
  <si>
    <t>Productos Eléctricos y Afines</t>
  </si>
  <si>
    <t xml:space="preserve">2.3.9.6.01 </t>
  </si>
  <si>
    <t xml:space="preserve">2.3.9.9 </t>
  </si>
  <si>
    <t>Productos y útiles varios n.i.p.</t>
  </si>
  <si>
    <t xml:space="preserve">2.3.9.9.01 </t>
  </si>
  <si>
    <t>Productos y Utiles varios n.i.p.</t>
  </si>
  <si>
    <t>Período del 1/6/2017 al 30/6/2017</t>
  </si>
  <si>
    <t>BALANCE DISPONIBLE PARA COMPROMISOS PENDIENTES AL 1/6/2017</t>
  </si>
  <si>
    <t>TOTAL INGRESOS POR PARTIDAS PRESUPUESTARIAS, JUNIO 2017</t>
  </si>
  <si>
    <t>Del 1ro. de junio al 30, 2017</t>
  </si>
  <si>
    <t xml:space="preserve"> - Balance disponible al 1/6/2017</t>
  </si>
  <si>
    <t>BALANCE  DISPONIBLE AL 30/6/2017</t>
  </si>
  <si>
    <t>2.2.3</t>
  </si>
  <si>
    <t>VIATICOS</t>
  </si>
  <si>
    <t>2.2.3.1</t>
  </si>
  <si>
    <t>Viáticos Dentro del País</t>
  </si>
  <si>
    <t>2.2.3.1.01</t>
  </si>
  <si>
    <t>2.2.4</t>
  </si>
  <si>
    <t>TRANSPORTE Y ALMACENAJE</t>
  </si>
  <si>
    <t>2.2.4.1</t>
  </si>
  <si>
    <t>Pasajes</t>
  </si>
  <si>
    <t>2.2.4.1.01</t>
  </si>
  <si>
    <t>2.2.4.4</t>
  </si>
  <si>
    <t>Peaje</t>
  </si>
  <si>
    <t>2.2.4.4.01</t>
  </si>
  <si>
    <t>2.2.8.6</t>
  </si>
  <si>
    <t>Organización de Eventos y Festividades</t>
  </si>
  <si>
    <t>2.2.8.6.01</t>
  </si>
  <si>
    <t>Eventos Generales</t>
  </si>
  <si>
    <t>2.3.2</t>
  </si>
  <si>
    <t>TEXTILES Y VESTUARIOS</t>
  </si>
  <si>
    <t>2.3.2.3</t>
  </si>
  <si>
    <t>Prendas de Vestir</t>
  </si>
  <si>
    <t>2.3.2.3.01</t>
  </si>
  <si>
    <t>2.3.3</t>
  </si>
  <si>
    <t>PRODUCTOS DE PAPEL, CARTON E IMPRESOS</t>
  </si>
  <si>
    <t>2.3.3.3</t>
  </si>
  <si>
    <t>Productos de Artes Gráficas</t>
  </si>
  <si>
    <t>2.3.3.3.01</t>
  </si>
  <si>
    <t>2.3.3.2</t>
  </si>
  <si>
    <t>2.3.3.2.01</t>
  </si>
  <si>
    <t>Productos de Papel y Cartón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</si>
</sst>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/>
    <xf numFmtId="0" fontId="1" fillId="0" borderId="0" xfId="3" applyFont="1" applyFill="1">
      <alignment wrapText="1"/>
    </xf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3" applyFont="1" applyFill="1" applyBorder="1">
      <alignment wrapText="1"/>
    </xf>
    <xf numFmtId="43" fontId="3" fillId="0" borderId="0" xfId="2" applyFont="1" applyFill="1" applyBorder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17"/>
  <sheetViews>
    <sheetView showZeros="0" tabSelected="1" topLeftCell="A82" zoomScaleNormal="100" workbookViewId="0">
      <selection activeCell="G113" sqref="G113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5"/>
      <c r="B6" s="85"/>
      <c r="C6" s="85"/>
      <c r="D6" s="85"/>
      <c r="E6" s="85"/>
      <c r="F6" s="8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4" t="s">
        <v>84</v>
      </c>
      <c r="B14" s="84"/>
      <c r="C14" s="84"/>
      <c r="D14" s="84"/>
      <c r="E14" s="84"/>
      <c r="F14" s="84"/>
      <c r="G14" s="84"/>
    </row>
    <row r="15" spans="1:8" ht="15.75" x14ac:dyDescent="0.25">
      <c r="A15" s="84" t="s">
        <v>138</v>
      </c>
      <c r="B15" s="84"/>
      <c r="C15" s="84"/>
      <c r="D15" s="84"/>
      <c r="E15" s="84"/>
      <c r="F15" s="84"/>
      <c r="G15" s="84"/>
    </row>
    <row r="16" spans="1:8" ht="15.75" x14ac:dyDescent="0.25">
      <c r="A16" s="84" t="s">
        <v>1</v>
      </c>
      <c r="B16" s="84"/>
      <c r="C16" s="84"/>
      <c r="D16" s="84"/>
      <c r="E16" s="84"/>
      <c r="F16" s="84"/>
      <c r="G16" s="84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139</v>
      </c>
      <c r="B18" s="43"/>
      <c r="C18" s="13"/>
      <c r="D18" s="6"/>
      <c r="E18" s="14"/>
      <c r="G18" s="51">
        <v>232727340.78</v>
      </c>
      <c r="I18" s="72"/>
    </row>
    <row r="19" spans="1:9" ht="16.5" customHeight="1" thickBot="1" x14ac:dyDescent="0.25">
      <c r="A19" s="52" t="s">
        <v>140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232727340.78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3" t="s">
        <v>12</v>
      </c>
      <c r="B22" s="83"/>
      <c r="C22" s="83"/>
      <c r="D22" s="83"/>
      <c r="E22" s="83"/>
      <c r="F22" s="83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10805332.43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9024410.0600000005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7410300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7410300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1579500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1492500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87000</v>
      </c>
      <c r="G30" s="12"/>
      <c r="H30" s="61"/>
      <c r="I30" s="62"/>
    </row>
    <row r="31" spans="1:9" s="54" customFormat="1" x14ac:dyDescent="0.2">
      <c r="A31" s="47"/>
      <c r="B31" s="47"/>
      <c r="C31" s="58" t="s">
        <v>85</v>
      </c>
      <c r="D31" s="56"/>
      <c r="E31" s="46" t="s">
        <v>86</v>
      </c>
      <c r="F31" s="48">
        <f>SUM(F32:F32)</f>
        <v>34610.06</v>
      </c>
      <c r="G31" s="55"/>
      <c r="H31" s="61"/>
      <c r="I31" s="62"/>
    </row>
    <row r="32" spans="1:9" s="54" customFormat="1" x14ac:dyDescent="0.2">
      <c r="A32" s="47"/>
      <c r="B32" s="47"/>
      <c r="D32" s="58" t="s">
        <v>87</v>
      </c>
      <c r="E32" s="56" t="s">
        <v>88</v>
      </c>
      <c r="F32" s="57">
        <v>34610.06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451000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451000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451000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1329922.3700000001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618286.28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618286.28</v>
      </c>
      <c r="G38" s="12"/>
      <c r="H38" s="68"/>
      <c r="I38" s="69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629098.34</v>
      </c>
      <c r="G39" s="12"/>
      <c r="H39" s="68"/>
      <c r="I39" s="69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629098.34</v>
      </c>
      <c r="G40" s="12"/>
      <c r="H40" s="68"/>
      <c r="I40" s="69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82537.75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82537.75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10805332.43</v>
      </c>
      <c r="H43" s="63"/>
      <c r="I43" s="64"/>
    </row>
    <row r="44" spans="1:9" s="45" customFormat="1" ht="15.75" x14ac:dyDescent="0.25">
      <c r="A44" s="46">
        <v>2.2000000000000002</v>
      </c>
      <c r="B44" s="47"/>
      <c r="E44" s="44" t="s">
        <v>65</v>
      </c>
      <c r="F44" s="48">
        <f>+F45+F58+F61+F64+F69+F72+F75+F78</f>
        <v>36074527.100000001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2494541.2199999997</v>
      </c>
      <c r="G45" s="12"/>
      <c r="H45" s="68"/>
      <c r="I45" s="69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1179782.53</v>
      </c>
      <c r="G46" s="12"/>
      <c r="H46" s="68"/>
      <c r="I46" s="69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1179782.53</v>
      </c>
      <c r="G47" s="12"/>
      <c r="H47" s="68"/>
      <c r="I47" s="69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275907.96000000002</v>
      </c>
      <c r="G48" s="12"/>
      <c r="H48" s="68"/>
      <c r="I48" s="69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275907.96000000002</v>
      </c>
      <c r="G49" s="12"/>
      <c r="H49" s="68"/>
      <c r="I49" s="69"/>
    </row>
    <row r="50" spans="1:9" s="45" customFormat="1" x14ac:dyDescent="0.2">
      <c r="A50" s="47"/>
      <c r="B50" s="47"/>
      <c r="C50" s="56" t="s">
        <v>77</v>
      </c>
      <c r="D50" s="54"/>
      <c r="E50" s="46" t="s">
        <v>79</v>
      </c>
      <c r="F50" s="48">
        <f t="shared" ref="F50" si="4">SUM(F51)</f>
        <v>437821.23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78</v>
      </c>
      <c r="E51" s="56" t="s">
        <v>79</v>
      </c>
      <c r="F51" s="50">
        <v>437821.23</v>
      </c>
      <c r="G51" s="12"/>
      <c r="H51" s="68"/>
      <c r="I51" s="69"/>
    </row>
    <row r="52" spans="1:9" s="92" customFormat="1" x14ac:dyDescent="0.2">
      <c r="A52" s="65"/>
      <c r="B52" s="65"/>
      <c r="C52" s="91" t="s">
        <v>51</v>
      </c>
      <c r="E52" s="59" t="s">
        <v>2</v>
      </c>
      <c r="F52" s="48">
        <f t="shared" ref="F52" si="5">SUM(F53)</f>
        <v>597067.5</v>
      </c>
      <c r="G52" s="78"/>
      <c r="H52" s="68"/>
      <c r="I52" s="69"/>
    </row>
    <row r="53" spans="1:9" s="92" customFormat="1" x14ac:dyDescent="0.2">
      <c r="A53" s="65"/>
      <c r="B53" s="65"/>
      <c r="D53" s="91" t="s">
        <v>38</v>
      </c>
      <c r="E53" s="91" t="s">
        <v>37</v>
      </c>
      <c r="F53" s="93">
        <v>597067.5</v>
      </c>
      <c r="G53" s="78"/>
      <c r="H53" s="68"/>
      <c r="I53" s="69"/>
    </row>
    <row r="54" spans="1:9" s="66" customFormat="1" x14ac:dyDescent="0.2">
      <c r="A54" s="65"/>
      <c r="B54" s="65"/>
      <c r="C54" s="58" t="s">
        <v>89</v>
      </c>
      <c r="E54" s="59" t="s">
        <v>90</v>
      </c>
      <c r="F54" s="48">
        <f>SUM(F55)</f>
        <v>2459</v>
      </c>
      <c r="G54" s="67"/>
    </row>
    <row r="55" spans="1:9" s="66" customFormat="1" x14ac:dyDescent="0.2">
      <c r="A55" s="65"/>
      <c r="B55" s="65"/>
      <c r="D55" s="58" t="s">
        <v>91</v>
      </c>
      <c r="E55" s="58" t="s">
        <v>90</v>
      </c>
      <c r="F55" s="71">
        <v>2459</v>
      </c>
      <c r="G55" s="67"/>
    </row>
    <row r="56" spans="1:9" s="66" customFormat="1" x14ac:dyDescent="0.2">
      <c r="A56" s="65"/>
      <c r="B56" s="65"/>
      <c r="C56" s="58" t="s">
        <v>66</v>
      </c>
      <c r="E56" s="59" t="s">
        <v>67</v>
      </c>
      <c r="F56" s="48">
        <f t="shared" ref="F56" si="6">SUM(F57)</f>
        <v>1503</v>
      </c>
      <c r="G56" s="67"/>
      <c r="H56" s="67"/>
    </row>
    <row r="57" spans="1:9" s="66" customFormat="1" x14ac:dyDescent="0.2">
      <c r="A57" s="65"/>
      <c r="B57" s="65"/>
      <c r="D57" s="58" t="s">
        <v>68</v>
      </c>
      <c r="E57" s="58" t="s">
        <v>67</v>
      </c>
      <c r="F57" s="71">
        <v>1503</v>
      </c>
      <c r="G57" s="67"/>
      <c r="H57" s="67"/>
    </row>
    <row r="58" spans="1:9" s="66" customFormat="1" x14ac:dyDescent="0.2">
      <c r="A58" s="65"/>
      <c r="B58" s="59" t="s">
        <v>92</v>
      </c>
      <c r="E58" s="59" t="s">
        <v>93</v>
      </c>
      <c r="F58" s="48">
        <f>+F59</f>
        <v>356074.59</v>
      </c>
      <c r="G58" s="67"/>
      <c r="H58" s="67"/>
    </row>
    <row r="59" spans="1:9" s="66" customFormat="1" x14ac:dyDescent="0.2">
      <c r="A59" s="65"/>
      <c r="B59" s="65"/>
      <c r="C59" s="58" t="s">
        <v>94</v>
      </c>
      <c r="E59" s="59" t="s">
        <v>95</v>
      </c>
      <c r="F59" s="48">
        <f>+F60</f>
        <v>356074.59</v>
      </c>
      <c r="G59" s="67"/>
      <c r="H59" s="67"/>
    </row>
    <row r="60" spans="1:9" s="66" customFormat="1" x14ac:dyDescent="0.2">
      <c r="A60" s="65"/>
      <c r="B60" s="65"/>
      <c r="D60" s="58" t="s">
        <v>96</v>
      </c>
      <c r="E60" s="58" t="s">
        <v>95</v>
      </c>
      <c r="F60" s="71">
        <v>356074.59</v>
      </c>
      <c r="G60" s="67"/>
      <c r="H60" s="67"/>
    </row>
    <row r="61" spans="1:9" s="66" customFormat="1" x14ac:dyDescent="0.2">
      <c r="A61" s="65"/>
      <c r="B61" s="59" t="s">
        <v>144</v>
      </c>
      <c r="E61" s="73" t="s">
        <v>145</v>
      </c>
      <c r="F61" s="48">
        <f>+F62</f>
        <v>3693520</v>
      </c>
      <c r="G61" s="67"/>
      <c r="H61" s="67"/>
    </row>
    <row r="62" spans="1:9" s="66" customFormat="1" x14ac:dyDescent="0.2">
      <c r="A62" s="65"/>
      <c r="B62" s="65"/>
      <c r="C62" s="66" t="s">
        <v>146</v>
      </c>
      <c r="D62" s="58"/>
      <c r="E62" s="59" t="s">
        <v>147</v>
      </c>
      <c r="F62" s="48">
        <f>+F63</f>
        <v>3693520</v>
      </c>
      <c r="G62" s="67"/>
      <c r="H62" s="67"/>
    </row>
    <row r="63" spans="1:9" s="66" customFormat="1" x14ac:dyDescent="0.2">
      <c r="A63" s="65"/>
      <c r="B63" s="65"/>
      <c r="D63" s="66" t="s">
        <v>148</v>
      </c>
      <c r="E63" s="58" t="s">
        <v>147</v>
      </c>
      <c r="F63" s="71">
        <v>3693520</v>
      </c>
      <c r="G63" s="67"/>
      <c r="H63" s="67"/>
    </row>
    <row r="64" spans="1:9" s="66" customFormat="1" x14ac:dyDescent="0.2">
      <c r="A64" s="65"/>
      <c r="B64" s="59" t="s">
        <v>149</v>
      </c>
      <c r="E64" s="73" t="s">
        <v>150</v>
      </c>
      <c r="F64" s="48">
        <f>F65+F67</f>
        <v>60471.199999999997</v>
      </c>
      <c r="G64" s="67"/>
    </row>
    <row r="65" spans="1:8" s="66" customFormat="1" x14ac:dyDescent="0.2">
      <c r="A65" s="65"/>
      <c r="B65" s="65"/>
      <c r="C65" s="66" t="s">
        <v>151</v>
      </c>
      <c r="D65" s="58"/>
      <c r="E65" s="59" t="s">
        <v>152</v>
      </c>
      <c r="F65" s="48">
        <f>+F66</f>
        <v>29700</v>
      </c>
      <c r="G65" s="67"/>
    </row>
    <row r="66" spans="1:8" s="66" customFormat="1" x14ac:dyDescent="0.2">
      <c r="A66" s="65"/>
      <c r="B66" s="65"/>
      <c r="D66" s="66" t="s">
        <v>153</v>
      </c>
      <c r="E66" s="58" t="s">
        <v>152</v>
      </c>
      <c r="F66" s="71">
        <v>29700</v>
      </c>
      <c r="G66" s="67"/>
    </row>
    <row r="67" spans="1:8" s="66" customFormat="1" x14ac:dyDescent="0.2">
      <c r="A67" s="65"/>
      <c r="B67" s="65"/>
      <c r="C67" s="66" t="s">
        <v>154</v>
      </c>
      <c r="D67" s="58"/>
      <c r="E67" s="59" t="s">
        <v>155</v>
      </c>
      <c r="F67" s="48">
        <f>+F68</f>
        <v>30771.200000000001</v>
      </c>
      <c r="G67" s="67"/>
    </row>
    <row r="68" spans="1:8" s="66" customFormat="1" x14ac:dyDescent="0.2">
      <c r="A68" s="65"/>
      <c r="B68" s="65"/>
      <c r="D68" s="66" t="s">
        <v>156</v>
      </c>
      <c r="E68" s="58" t="s">
        <v>155</v>
      </c>
      <c r="F68" s="71">
        <v>30771.200000000001</v>
      </c>
      <c r="G68" s="67"/>
    </row>
    <row r="69" spans="1:8" s="66" customFormat="1" x14ac:dyDescent="0.2">
      <c r="A69" s="65"/>
      <c r="B69" s="65" t="s">
        <v>97</v>
      </c>
      <c r="E69" s="73" t="s">
        <v>98</v>
      </c>
      <c r="F69" s="48">
        <f>+F70</f>
        <v>0</v>
      </c>
      <c r="G69" s="67"/>
      <c r="H69" s="67"/>
    </row>
    <row r="70" spans="1:8" s="66" customFormat="1" x14ac:dyDescent="0.2">
      <c r="A70" s="65"/>
      <c r="B70" s="65"/>
      <c r="C70" s="66" t="s">
        <v>99</v>
      </c>
      <c r="D70" s="58"/>
      <c r="E70" s="59" t="s">
        <v>100</v>
      </c>
      <c r="F70" s="48">
        <f>+F71</f>
        <v>0</v>
      </c>
      <c r="G70" s="67"/>
    </row>
    <row r="71" spans="1:8" s="66" customFormat="1" x14ac:dyDescent="0.2">
      <c r="A71" s="65"/>
      <c r="B71" s="65"/>
      <c r="D71" s="66" t="s">
        <v>101</v>
      </c>
      <c r="E71" s="58" t="s">
        <v>100</v>
      </c>
      <c r="F71" s="71">
        <v>0</v>
      </c>
      <c r="G71" s="67"/>
    </row>
    <row r="72" spans="1:8" s="66" customFormat="1" x14ac:dyDescent="0.2">
      <c r="A72" s="65"/>
      <c r="B72" s="65" t="s">
        <v>112</v>
      </c>
      <c r="E72" s="73" t="s">
        <v>113</v>
      </c>
      <c r="F72" s="48">
        <f>+F73</f>
        <v>1250000</v>
      </c>
      <c r="G72" s="67"/>
    </row>
    <row r="73" spans="1:8" s="66" customFormat="1" x14ac:dyDescent="0.2">
      <c r="A73" s="65"/>
      <c r="B73" s="65"/>
      <c r="C73" s="66" t="s">
        <v>114</v>
      </c>
      <c r="E73" s="59" t="s">
        <v>115</v>
      </c>
      <c r="F73" s="48">
        <f>+F74</f>
        <v>1250000</v>
      </c>
      <c r="G73" s="67"/>
    </row>
    <row r="74" spans="1:8" s="66" customFormat="1" x14ac:dyDescent="0.2">
      <c r="A74" s="65"/>
      <c r="B74" s="65"/>
      <c r="D74" s="66" t="s">
        <v>116</v>
      </c>
      <c r="E74" s="58" t="s">
        <v>115</v>
      </c>
      <c r="F74" s="71">
        <v>1250000</v>
      </c>
      <c r="G74" s="67"/>
    </row>
    <row r="75" spans="1:8" s="66" customFormat="1" ht="25.5" x14ac:dyDescent="0.2">
      <c r="A75" s="65"/>
      <c r="B75" s="65" t="s">
        <v>102</v>
      </c>
      <c r="E75" s="73" t="s">
        <v>103</v>
      </c>
      <c r="F75" s="48">
        <f>+F76</f>
        <v>1394191.93</v>
      </c>
      <c r="G75" s="67"/>
      <c r="H75" s="67"/>
    </row>
    <row r="76" spans="1:8" s="66" customFormat="1" x14ac:dyDescent="0.2">
      <c r="A76" s="65"/>
      <c r="B76" s="65"/>
      <c r="C76" s="66" t="s">
        <v>104</v>
      </c>
      <c r="E76" s="59" t="s">
        <v>105</v>
      </c>
      <c r="F76" s="48">
        <f>+F77</f>
        <v>1394191.93</v>
      </c>
      <c r="G76" s="67"/>
      <c r="H76" s="67"/>
    </row>
    <row r="77" spans="1:8" s="66" customFormat="1" x14ac:dyDescent="0.2">
      <c r="A77" s="65"/>
      <c r="B77" s="65"/>
      <c r="D77" s="66" t="s">
        <v>106</v>
      </c>
      <c r="E77" s="58" t="s">
        <v>107</v>
      </c>
      <c r="F77" s="71">
        <v>1394191.93</v>
      </c>
      <c r="G77" s="67"/>
      <c r="H77" s="67"/>
    </row>
    <row r="78" spans="1:8" s="66" customFormat="1" x14ac:dyDescent="0.2">
      <c r="A78" s="65"/>
      <c r="B78" s="59" t="s">
        <v>61</v>
      </c>
      <c r="E78" s="59" t="s">
        <v>62</v>
      </c>
      <c r="F78" s="48">
        <f>+F79+F81+F83</f>
        <v>26825728.16</v>
      </c>
      <c r="G78" s="67"/>
      <c r="H78" s="67"/>
    </row>
    <row r="79" spans="1:8" s="66" customFormat="1" x14ac:dyDescent="0.2">
      <c r="A79" s="65"/>
      <c r="B79" s="65"/>
      <c r="C79" s="58" t="s">
        <v>80</v>
      </c>
      <c r="E79" s="59" t="s">
        <v>81</v>
      </c>
      <c r="F79" s="48">
        <f>SUM(F80)</f>
        <v>21758702.16</v>
      </c>
      <c r="G79" s="67"/>
      <c r="H79" s="67"/>
    </row>
    <row r="80" spans="1:8" s="66" customFormat="1" x14ac:dyDescent="0.2">
      <c r="A80" s="65"/>
      <c r="B80" s="65"/>
      <c r="D80" s="58" t="s">
        <v>82</v>
      </c>
      <c r="E80" s="58" t="s">
        <v>81</v>
      </c>
      <c r="F80" s="71">
        <v>21758702.16</v>
      </c>
      <c r="G80" s="67"/>
      <c r="H80" s="67"/>
    </row>
    <row r="81" spans="1:9" s="66" customFormat="1" x14ac:dyDescent="0.2">
      <c r="A81" s="65"/>
      <c r="B81" s="65"/>
      <c r="C81" s="58" t="s">
        <v>157</v>
      </c>
      <c r="E81" s="59" t="s">
        <v>158</v>
      </c>
      <c r="F81" s="48">
        <f>SUM(F82)</f>
        <v>67026</v>
      </c>
      <c r="G81" s="67"/>
    </row>
    <row r="82" spans="1:9" s="66" customFormat="1" x14ac:dyDescent="0.2">
      <c r="A82" s="65"/>
      <c r="B82" s="65"/>
      <c r="D82" s="58" t="s">
        <v>159</v>
      </c>
      <c r="E82" s="58" t="s">
        <v>160</v>
      </c>
      <c r="F82" s="71">
        <v>67026</v>
      </c>
      <c r="G82" s="67"/>
    </row>
    <row r="83" spans="1:9" s="66" customFormat="1" x14ac:dyDescent="0.2">
      <c r="A83" s="65"/>
      <c r="B83" s="65"/>
      <c r="C83" s="58" t="s">
        <v>108</v>
      </c>
      <c r="E83" s="59" t="s">
        <v>109</v>
      </c>
      <c r="F83" s="48">
        <f>+F84</f>
        <v>5000000</v>
      </c>
      <c r="G83" s="67"/>
      <c r="H83" s="67"/>
    </row>
    <row r="84" spans="1:9" s="66" customFormat="1" x14ac:dyDescent="0.2">
      <c r="A84" s="65"/>
      <c r="B84" s="65"/>
      <c r="D84" s="58" t="s">
        <v>110</v>
      </c>
      <c r="E84" s="58" t="s">
        <v>111</v>
      </c>
      <c r="F84" s="71">
        <v>5000000</v>
      </c>
      <c r="G84" s="67"/>
      <c r="H84" s="67"/>
    </row>
    <row r="85" spans="1:9" s="76" customFormat="1" x14ac:dyDescent="0.2">
      <c r="A85" s="74"/>
      <c r="B85" s="74"/>
      <c r="C85" s="75"/>
      <c r="E85" s="77" t="s">
        <v>69</v>
      </c>
      <c r="G85" s="78">
        <f>+F44</f>
        <v>36074527.100000001</v>
      </c>
      <c r="H85" s="79"/>
      <c r="I85" s="80"/>
    </row>
    <row r="86" spans="1:9" s="66" customFormat="1" ht="15.75" x14ac:dyDescent="0.25">
      <c r="A86" s="59">
        <v>2.2999999999999998</v>
      </c>
      <c r="B86" s="65"/>
      <c r="E86" s="81" t="s">
        <v>75</v>
      </c>
      <c r="F86" s="48">
        <f>F87+F90+F93+F100+F103</f>
        <v>3903119.8600000003</v>
      </c>
      <c r="G86" s="67"/>
      <c r="H86" s="67"/>
    </row>
    <row r="87" spans="1:9" s="66" customFormat="1" x14ac:dyDescent="0.2">
      <c r="A87" s="65"/>
      <c r="B87" s="59" t="s">
        <v>117</v>
      </c>
      <c r="E87" s="59" t="s">
        <v>118</v>
      </c>
      <c r="F87" s="48">
        <f>+F88+F98</f>
        <v>1158012.6000000001</v>
      </c>
      <c r="G87" s="67"/>
      <c r="H87" s="67"/>
    </row>
    <row r="88" spans="1:9" s="80" customFormat="1" x14ac:dyDescent="0.2">
      <c r="A88" s="66"/>
      <c r="B88" s="68"/>
      <c r="C88" s="58" t="s">
        <v>119</v>
      </c>
      <c r="D88" s="68"/>
      <c r="E88" s="65" t="s">
        <v>120</v>
      </c>
      <c r="F88" s="70">
        <f>+F89</f>
        <v>1158012.6000000001</v>
      </c>
      <c r="H88" s="82"/>
    </row>
    <row r="89" spans="1:9" s="66" customFormat="1" x14ac:dyDescent="0.2">
      <c r="A89" s="65"/>
      <c r="B89" s="65"/>
      <c r="D89" s="58" t="s">
        <v>121</v>
      </c>
      <c r="E89" s="66" t="s">
        <v>120</v>
      </c>
      <c r="F89" s="69">
        <v>1158012.6000000001</v>
      </c>
      <c r="G89" s="67"/>
      <c r="H89" s="67"/>
    </row>
    <row r="90" spans="1:9" s="66" customFormat="1" x14ac:dyDescent="0.2">
      <c r="A90" s="65"/>
      <c r="B90" s="59" t="s">
        <v>161</v>
      </c>
      <c r="E90" s="59" t="s">
        <v>162</v>
      </c>
      <c r="F90" s="48">
        <f>SUM(F91)</f>
        <v>894395</v>
      </c>
      <c r="G90" s="67"/>
      <c r="H90" s="67"/>
    </row>
    <row r="91" spans="1:9" s="66" customFormat="1" x14ac:dyDescent="0.2">
      <c r="A91" s="65"/>
      <c r="B91" s="68"/>
      <c r="C91" s="58" t="s">
        <v>163</v>
      </c>
      <c r="D91" s="68"/>
      <c r="E91" s="65" t="s">
        <v>164</v>
      </c>
      <c r="F91" s="70">
        <f>F92</f>
        <v>894395</v>
      </c>
      <c r="G91" s="67"/>
      <c r="H91" s="67"/>
    </row>
    <row r="92" spans="1:9" s="66" customFormat="1" x14ac:dyDescent="0.2">
      <c r="A92" s="65"/>
      <c r="B92" s="65"/>
      <c r="D92" s="58" t="s">
        <v>165</v>
      </c>
      <c r="E92" s="66" t="s">
        <v>164</v>
      </c>
      <c r="F92" s="69">
        <v>894395</v>
      </c>
      <c r="G92" s="67"/>
      <c r="H92" s="67"/>
    </row>
    <row r="93" spans="1:9" s="66" customFormat="1" x14ac:dyDescent="0.2">
      <c r="A93" s="65"/>
      <c r="B93" s="59" t="s">
        <v>166</v>
      </c>
      <c r="E93" s="59" t="s">
        <v>167</v>
      </c>
      <c r="F93" s="48">
        <f>F94+F96</f>
        <v>494518.14</v>
      </c>
      <c r="G93" s="67"/>
      <c r="H93" s="67"/>
    </row>
    <row r="94" spans="1:9" s="66" customFormat="1" x14ac:dyDescent="0.2">
      <c r="A94" s="65"/>
      <c r="B94" s="68"/>
      <c r="C94" s="58" t="s">
        <v>171</v>
      </c>
      <c r="D94" s="68"/>
      <c r="E94" s="65" t="s">
        <v>173</v>
      </c>
      <c r="F94" s="70">
        <f>F95</f>
        <v>11951.25</v>
      </c>
      <c r="G94" s="67"/>
      <c r="H94" s="67"/>
    </row>
    <row r="95" spans="1:9" s="66" customFormat="1" x14ac:dyDescent="0.2">
      <c r="A95" s="65"/>
      <c r="B95" s="65"/>
      <c r="D95" s="58" t="s">
        <v>172</v>
      </c>
      <c r="E95" s="66" t="s">
        <v>173</v>
      </c>
      <c r="F95" s="69">
        <v>11951.25</v>
      </c>
      <c r="G95" s="67"/>
      <c r="H95" s="67"/>
    </row>
    <row r="96" spans="1:9" s="66" customFormat="1" x14ac:dyDescent="0.2">
      <c r="A96" s="65"/>
      <c r="B96" s="68"/>
      <c r="C96" s="58" t="s">
        <v>168</v>
      </c>
      <c r="D96" s="68"/>
      <c r="E96" s="65" t="s">
        <v>169</v>
      </c>
      <c r="F96" s="70">
        <f>F97</f>
        <v>482566.89</v>
      </c>
      <c r="G96" s="67"/>
      <c r="H96" s="67"/>
    </row>
    <row r="97" spans="1:8" s="66" customFormat="1" x14ac:dyDescent="0.2">
      <c r="A97" s="65"/>
      <c r="B97" s="65"/>
      <c r="D97" s="58" t="s">
        <v>170</v>
      </c>
      <c r="E97" s="66" t="s">
        <v>169</v>
      </c>
      <c r="F97" s="69">
        <v>482566.89</v>
      </c>
      <c r="G97" s="67"/>
      <c r="H97" s="67"/>
    </row>
    <row r="98" spans="1:8" s="66" customFormat="1" x14ac:dyDescent="0.2">
      <c r="A98" s="65"/>
      <c r="B98" s="65"/>
      <c r="C98" s="58" t="s">
        <v>122</v>
      </c>
      <c r="E98" s="59" t="s">
        <v>123</v>
      </c>
      <c r="F98" s="70">
        <f>+F99</f>
        <v>0</v>
      </c>
      <c r="G98" s="67"/>
    </row>
    <row r="99" spans="1:8" s="66" customFormat="1" x14ac:dyDescent="0.2">
      <c r="A99" s="65"/>
      <c r="B99" s="65"/>
      <c r="D99" s="58" t="s">
        <v>124</v>
      </c>
      <c r="E99" s="58" t="s">
        <v>125</v>
      </c>
      <c r="F99" s="71">
        <v>0</v>
      </c>
      <c r="G99" s="67"/>
    </row>
    <row r="100" spans="1:8" s="80" customFormat="1" x14ac:dyDescent="0.2">
      <c r="A100" s="66"/>
      <c r="B100" s="59" t="s">
        <v>70</v>
      </c>
      <c r="C100" s="68"/>
      <c r="D100" s="68"/>
      <c r="E100" s="65" t="s">
        <v>71</v>
      </c>
      <c r="F100" s="70">
        <f>+F101</f>
        <v>1016724.81</v>
      </c>
      <c r="G100" s="82"/>
      <c r="H100" s="82"/>
    </row>
    <row r="101" spans="1:8" s="80" customFormat="1" x14ac:dyDescent="0.2">
      <c r="A101" s="66"/>
      <c r="B101" s="68"/>
      <c r="C101" s="58" t="s">
        <v>72</v>
      </c>
      <c r="D101" s="68"/>
      <c r="E101" s="65" t="s">
        <v>73</v>
      </c>
      <c r="F101" s="70">
        <f>+F102</f>
        <v>1016724.81</v>
      </c>
      <c r="G101" s="82"/>
      <c r="H101" s="82"/>
    </row>
    <row r="102" spans="1:8" s="80" customFormat="1" x14ac:dyDescent="0.2">
      <c r="A102" s="66"/>
      <c r="B102" s="68"/>
      <c r="C102" s="68"/>
      <c r="D102" s="58" t="s">
        <v>74</v>
      </c>
      <c r="E102" s="66" t="s">
        <v>83</v>
      </c>
      <c r="F102" s="69">
        <v>1016724.81</v>
      </c>
      <c r="G102" s="82"/>
      <c r="H102" s="82"/>
    </row>
    <row r="103" spans="1:8" s="80" customFormat="1" x14ac:dyDescent="0.2">
      <c r="A103" s="66"/>
      <c r="B103" s="59" t="s">
        <v>126</v>
      </c>
      <c r="C103" s="68"/>
      <c r="D103" s="68"/>
      <c r="E103" s="65" t="s">
        <v>127</v>
      </c>
      <c r="F103" s="70">
        <f>+F104+F106+F108</f>
        <v>339469.31</v>
      </c>
      <c r="G103" s="82"/>
      <c r="H103" s="82"/>
    </row>
    <row r="104" spans="1:8" s="80" customFormat="1" x14ac:dyDescent="0.2">
      <c r="A104" s="66"/>
      <c r="B104" s="68"/>
      <c r="C104" s="58" t="s">
        <v>128</v>
      </c>
      <c r="D104" s="68"/>
      <c r="E104" s="65" t="s">
        <v>129</v>
      </c>
      <c r="F104" s="70">
        <f>+F105</f>
        <v>0</v>
      </c>
      <c r="G104" s="82"/>
    </row>
    <row r="105" spans="1:8" s="80" customFormat="1" x14ac:dyDescent="0.2">
      <c r="A105" s="66"/>
      <c r="B105" s="68"/>
      <c r="C105" s="68"/>
      <c r="D105" s="58" t="s">
        <v>130</v>
      </c>
      <c r="E105" s="66" t="s">
        <v>129</v>
      </c>
      <c r="F105" s="69">
        <v>0</v>
      </c>
      <c r="G105" s="82"/>
    </row>
    <row r="106" spans="1:8" s="80" customFormat="1" x14ac:dyDescent="0.2">
      <c r="A106" s="66"/>
      <c r="B106" s="68"/>
      <c r="C106" s="58" t="s">
        <v>131</v>
      </c>
      <c r="D106" s="68"/>
      <c r="E106" s="65" t="s">
        <v>132</v>
      </c>
      <c r="F106" s="70">
        <f>+F107</f>
        <v>121120.74</v>
      </c>
      <c r="G106" s="82"/>
      <c r="H106" s="82"/>
    </row>
    <row r="107" spans="1:8" s="80" customFormat="1" x14ac:dyDescent="0.2">
      <c r="A107" s="66"/>
      <c r="B107" s="68"/>
      <c r="C107" s="68"/>
      <c r="D107" s="58" t="s">
        <v>133</v>
      </c>
      <c r="E107" s="66" t="s">
        <v>132</v>
      </c>
      <c r="F107" s="69">
        <v>121120.74</v>
      </c>
      <c r="G107" s="82"/>
      <c r="H107" s="82"/>
    </row>
    <row r="108" spans="1:8" s="80" customFormat="1" x14ac:dyDescent="0.2">
      <c r="A108" s="66"/>
      <c r="B108" s="68"/>
      <c r="C108" s="58" t="s">
        <v>134</v>
      </c>
      <c r="D108" s="68"/>
      <c r="E108" s="65" t="s">
        <v>135</v>
      </c>
      <c r="F108" s="70">
        <f>+F109</f>
        <v>218348.57</v>
      </c>
      <c r="G108" s="82"/>
      <c r="H108" s="82"/>
    </row>
    <row r="109" spans="1:8" s="80" customFormat="1" x14ac:dyDescent="0.2">
      <c r="A109" s="66"/>
      <c r="B109" s="68"/>
      <c r="C109" s="68"/>
      <c r="D109" s="58" t="s">
        <v>136</v>
      </c>
      <c r="E109" s="66" t="s">
        <v>137</v>
      </c>
      <c r="F109" s="69">
        <v>218348.57</v>
      </c>
      <c r="G109" s="82"/>
      <c r="H109" s="82"/>
    </row>
    <row r="110" spans="1:8" x14ac:dyDescent="0.2">
      <c r="A110" s="8"/>
      <c r="B110" s="8"/>
      <c r="C110" s="15"/>
      <c r="E110" s="6" t="s">
        <v>76</v>
      </c>
      <c r="F110" s="2"/>
      <c r="G110" s="12">
        <f>+F86</f>
        <v>3903119.8600000003</v>
      </c>
    </row>
    <row r="111" spans="1:8" ht="15.75" x14ac:dyDescent="0.25">
      <c r="A111" s="37"/>
      <c r="B111" s="37"/>
      <c r="C111" s="37"/>
      <c r="D111" s="37"/>
      <c r="E111" s="36" t="s">
        <v>16</v>
      </c>
      <c r="F111" s="38"/>
      <c r="G111" s="39">
        <f>SUM(G24:G110)</f>
        <v>50782979.390000001</v>
      </c>
    </row>
    <row r="112" spans="1:8" ht="16.5" thickBot="1" x14ac:dyDescent="0.3">
      <c r="A112" s="37"/>
      <c r="B112" s="37"/>
      <c r="C112" s="37"/>
      <c r="D112" s="37"/>
      <c r="E112" s="36" t="s">
        <v>17</v>
      </c>
      <c r="F112" s="38"/>
      <c r="G112" s="40">
        <f>G20-G111</f>
        <v>181944361.38999999</v>
      </c>
    </row>
    <row r="113" spans="5:5" ht="13.5" thickTop="1" x14ac:dyDescent="0.2"/>
    <row r="115" spans="5:5" x14ac:dyDescent="0.2">
      <c r="E115" s="9"/>
    </row>
    <row r="116" spans="5:5" x14ac:dyDescent="0.2">
      <c r="E116" s="10" t="s">
        <v>21</v>
      </c>
    </row>
    <row r="117" spans="5:5" x14ac:dyDescent="0.2">
      <c r="E117" s="53">
        <v>42916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1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5"/>
      <c r="B11" s="85"/>
      <c r="C11" s="85"/>
      <c r="D11" s="85"/>
      <c r="E11" s="85"/>
      <c r="F11" s="85"/>
      <c r="G11" s="8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4" t="s">
        <v>24</v>
      </c>
      <c r="B13" s="84"/>
      <c r="C13" s="84"/>
      <c r="D13" s="84"/>
      <c r="E13" s="84"/>
      <c r="F13" s="84"/>
      <c r="G13" s="84"/>
    </row>
    <row r="14" spans="1:10" ht="15.75" x14ac:dyDescent="0.25">
      <c r="A14" s="84" t="s">
        <v>141</v>
      </c>
      <c r="B14" s="84"/>
      <c r="C14" s="84"/>
      <c r="D14" s="84"/>
      <c r="E14" s="84"/>
      <c r="F14" s="84"/>
      <c r="G14" s="84"/>
    </row>
    <row r="15" spans="1:10" ht="15.75" x14ac:dyDescent="0.25">
      <c r="A15" s="84" t="s">
        <v>1</v>
      </c>
      <c r="B15" s="84"/>
      <c r="C15" s="84"/>
      <c r="D15" s="84"/>
      <c r="E15" s="84"/>
      <c r="F15" s="84"/>
      <c r="G15" s="8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4" t="s">
        <v>14</v>
      </c>
      <c r="B20" s="84"/>
      <c r="C20" s="84"/>
      <c r="D20" s="84"/>
      <c r="E20" s="84"/>
      <c r="F20" s="84"/>
      <c r="G20" s="84"/>
    </row>
    <row r="21" spans="1:7" ht="15.75" x14ac:dyDescent="0.25">
      <c r="A21" s="84"/>
      <c r="B21" s="84"/>
      <c r="C21" s="84"/>
      <c r="D21" s="84"/>
      <c r="E21" s="84"/>
      <c r="F21" s="84"/>
      <c r="G21" s="8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90" t="s">
        <v>8</v>
      </c>
      <c r="B24" s="90"/>
      <c r="C24" s="90"/>
      <c r="D24" s="90"/>
      <c r="E24" s="22"/>
      <c r="F24" s="22"/>
      <c r="G24" s="21" t="s">
        <v>9</v>
      </c>
    </row>
    <row r="25" spans="1:7" ht="43.5" customHeight="1" x14ac:dyDescent="0.25">
      <c r="A25" s="87" t="s">
        <v>142</v>
      </c>
      <c r="B25" s="87"/>
      <c r="C25" s="87"/>
      <c r="D25" s="87"/>
      <c r="E25" s="24"/>
      <c r="F25" s="24"/>
      <c r="G25" s="28">
        <f>+ejecucion!G20</f>
        <v>232727340.78</v>
      </c>
    </row>
    <row r="26" spans="1:7" ht="40.5" customHeight="1" x14ac:dyDescent="0.25">
      <c r="A26" s="87" t="s">
        <v>22</v>
      </c>
      <c r="B26" s="87"/>
      <c r="C26" s="87"/>
      <c r="D26" s="87"/>
      <c r="E26" s="24"/>
      <c r="F26" s="25"/>
      <c r="G26" s="29">
        <f>+ejecucion!G19</f>
        <v>0</v>
      </c>
    </row>
    <row r="27" spans="1:7" ht="30" customHeight="1" x14ac:dyDescent="0.25">
      <c r="A27" s="88" t="s">
        <v>19</v>
      </c>
      <c r="B27" s="88"/>
      <c r="C27" s="88"/>
      <c r="D27" s="88"/>
      <c r="E27" s="25"/>
      <c r="F27" s="25"/>
      <c r="G27" s="30">
        <f>+G25+G26</f>
        <v>232727340.78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8" t="s">
        <v>10</v>
      </c>
      <c r="B29" s="88"/>
      <c r="C29" s="26"/>
      <c r="D29" s="25"/>
      <c r="E29" s="25"/>
      <c r="F29" s="25"/>
      <c r="G29" s="25"/>
    </row>
    <row r="30" spans="1:7" ht="30" customHeight="1" x14ac:dyDescent="0.25">
      <c r="A30" s="89" t="s">
        <v>11</v>
      </c>
      <c r="B30" s="89"/>
      <c r="C30" s="89"/>
      <c r="D30" s="89"/>
      <c r="E30" s="25"/>
      <c r="F30" s="28"/>
      <c r="G30" s="28">
        <f>ejecucion!G111</f>
        <v>50782979.390000001</v>
      </c>
    </row>
    <row r="31" spans="1:7" ht="30" customHeight="1" thickBot="1" x14ac:dyDescent="0.3">
      <c r="A31" s="86" t="s">
        <v>143</v>
      </c>
      <c r="B31" s="86"/>
      <c r="C31" s="86"/>
      <c r="D31" s="86"/>
      <c r="E31" s="28"/>
      <c r="F31" s="27"/>
      <c r="G31" s="31">
        <f>+G27-G30</f>
        <v>181944361.38999999</v>
      </c>
    </row>
    <row r="32" spans="1:7" ht="18.75" thickTop="1" x14ac:dyDescent="0.25">
      <c r="A32" s="86"/>
      <c r="B32" s="86"/>
      <c r="C32" s="86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2017-07-03T13:41:52Z</cp:lastPrinted>
  <dcterms:created xsi:type="dcterms:W3CDTF">2006-01-17T19:13:45Z</dcterms:created>
  <dcterms:modified xsi:type="dcterms:W3CDTF">2017-07-03T13:41:53Z</dcterms:modified>
</cp:coreProperties>
</file>