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ejecucion!$A$1:$F$120</definedName>
    <definedName name="_xlnm.Print_Area" localSheetId="1">resumen!$A$1:$G$36</definedName>
    <definedName name="MyExchangeRate">#REF!</definedName>
    <definedName name="_xlnm.Print_Titles" localSheetId="0">ejecucion!$1:$25</definedName>
    <definedName name="_xlnm.Print_Titles" localSheetId="1">resumen!$1:$14</definedName>
  </definedNames>
  <calcPr calcId="125725" fullCalcOnLoad="1"/>
</workbook>
</file>

<file path=xl/calcChain.xml><?xml version="1.0" encoding="utf-8"?>
<calcChain xmlns="http://schemas.openxmlformats.org/spreadsheetml/2006/main">
  <c r="E82" i="7"/>
  <c r="E97"/>
  <c r="E61"/>
  <c r="E57"/>
  <c r="E52"/>
  <c r="E47"/>
  <c r="E95"/>
  <c r="E91"/>
  <c r="E88"/>
  <c r="E69"/>
  <c r="E106"/>
  <c r="E105"/>
  <c r="F114"/>
  <c r="E44"/>
  <c r="E80"/>
  <c r="E66"/>
  <c r="E34"/>
  <c r="E27"/>
  <c r="E30"/>
  <c r="G24" i="8"/>
  <c r="E77" i="7"/>
  <c r="E55"/>
  <c r="E32"/>
  <c r="E36"/>
  <c r="F22"/>
  <c r="G25" i="8"/>
  <c r="E38" i="7"/>
  <c r="E76"/>
  <c r="F104"/>
  <c r="E43"/>
  <c r="F75"/>
  <c r="E26"/>
  <c r="F42"/>
  <c r="F115"/>
  <c r="G29" i="8"/>
  <c r="F116" i="7"/>
  <c r="G26" i="8"/>
  <c r="G30" s="1"/>
</calcChain>
</file>

<file path=xl/sharedStrings.xml><?xml version="1.0" encoding="utf-8"?>
<sst xmlns="http://schemas.openxmlformats.org/spreadsheetml/2006/main" count="121" uniqueCount="120">
  <si>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</si>
  <si>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</si>
  <si>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</si>
  <si>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</si>
  <si>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</si>
  <si>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</si>
  <si>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</si>
  <si>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</si>
  <si>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</si>
  <si>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</si>
  <si>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</si>
  <si>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</si>
  <si>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</si>
  <si>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</si>
  <si>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</si>
  <si>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</si>
  <si>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</si>
  <si>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</si>
  <si>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</si>
  <si>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</si>
  <si>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</si>
  <si>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</si>
  <si>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</si>
  <si>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</si>
  <si>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</si>
  <si>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</si>
  <si>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</si>
  <si>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</si>
  <si>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</si>
  <si>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</si>
  <si>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</si>
  <si>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</si>
  <si>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</si>
  <si>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</si>
  <si>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</si>
  <si>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</si>
  <si>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</si>
  <si>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</si>
  <si>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</si>
  <si>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</si>
  <si>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</si>
  <si>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</si>
  <si>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</si>
  <si>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</si>
  <si>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</si>
  <si>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</si>
  <si>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</si>
  <si>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</si>
  <si>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</si>
  <si>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</si>
  <si>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</si>
  <si>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</si>
  <si>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</si>
  <si>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</si>
  <si>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</si>
  <si>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</si>
  <si>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</si>
  <si>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</si>
  <si>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</si>
  <si>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</si>
  <si>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</si>
  <si>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</si>
  <si>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</si>
  <si>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</si>
  <si>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</si>
  <si>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</si>
  <si>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</si>
  <si>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</si>
  <si>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</si>
  <si>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</si>
  <si>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</si>
  <si>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</si>
  <si>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</si>
  <si>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</si>
  <si>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</si>
  <si>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</si>
  <si>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</si>
  <si>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</si>
  <si>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</si>
  <si>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</si>
  <si>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</si>
  <si>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</si>
  <si>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</si>
  <si>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</si>
  <si>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</si>
  <si>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</si>
  <si>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</si>
  <si>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</si>
  <si>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</si>
  <si>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</si>
  <si>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</si>
  <si>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</si>
  <si>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</si>
  <si>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</si>
  <si>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</si>
  <si>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</si>
  <si>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</si>
  <si>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</si>
  <si>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</si>
  <si>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</si>
  <si>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Telefax y Correo</t>
  </si>
  <si>
    <t>Prendas de vestir</t>
  </si>
  <si>
    <t>Maquinarias y equipos de producción</t>
  </si>
  <si>
    <t>Equipo de comunicación señalamiento</t>
  </si>
  <si>
    <t>Equipos varios</t>
  </si>
  <si>
    <t>Servicios funerarios y gastos conexos</t>
  </si>
  <si>
    <t>PRODUCTOS DE MINERALES METALICOS Y NO METALICOS</t>
  </si>
  <si>
    <t>Utiles de cocina y comedor</t>
  </si>
  <si>
    <t>EJECUCIÓN PRESUPUESTARIA,  2013</t>
  </si>
  <si>
    <t>Seguro de bienes muebles</t>
  </si>
  <si>
    <t>Textos de enseñanza</t>
  </si>
  <si>
    <t>Período del 01/03/2013 al 31/03/2013</t>
  </si>
  <si>
    <t>31/3/2013</t>
  </si>
  <si>
    <t>MAQUINARIAS Y EQUIPOS</t>
  </si>
  <si>
    <t>SEGUROS</t>
  </si>
  <si>
    <t>BALANCE DISPONIBLE PARA COMPROMISOS PENDIENTES AL 1/3/2013</t>
  </si>
  <si>
    <t>TOTAL INGRESOS POR PARTIDAS PRESUPUESTARIAS MARZO 2013</t>
  </si>
  <si>
    <t xml:space="preserve"> - Balance disponible al 1/3/2012</t>
  </si>
  <si>
    <t>BALANCE  DISPONIBLE AL 1/31/2013</t>
  </si>
  <si>
    <t>Del 1ro. de marzo al 31, 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</si>
</sst>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-;\-* #,##0.00_-;_-* &quot;-&quot;??_-;_-@_-"/>
    <numFmt numFmtId="173" formatCode="&quot;RD$&quot;#,##0.00"/>
    <numFmt numFmtId="178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71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71" fontId="3" fillId="0" borderId="0" xfId="1" applyFont="1" applyBorder="1"/>
    <xf numFmtId="0" fontId="2" fillId="0" borderId="0" xfId="0" applyFont="1" applyBorder="1" applyAlignment="1">
      <alignment horizontal="left"/>
    </xf>
    <xf numFmtId="171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71" fontId="2" fillId="0" borderId="0" xfId="1" applyFont="1"/>
    <xf numFmtId="173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71" fontId="3" fillId="0" borderId="0" xfId="1" applyFont="1" applyFill="1"/>
    <xf numFmtId="178" fontId="3" fillId="0" borderId="0" xfId="4" applyNumberFormat="1" applyFont="1" applyAlignment="1">
      <alignment wrapText="1"/>
    </xf>
    <xf numFmtId="171" fontId="5" fillId="0" borderId="0" xfId="1" applyFont="1" applyBorder="1" applyAlignment="1">
      <alignment horizontal="center"/>
    </xf>
    <xf numFmtId="9" fontId="3" fillId="0" borderId="0" xfId="4" applyFont="1"/>
    <xf numFmtId="171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71" fontId="5" fillId="2" borderId="0" xfId="1" applyFont="1" applyFill="1" applyBorder="1"/>
    <xf numFmtId="171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71" fontId="14" fillId="0" borderId="0" xfId="1" applyFont="1" applyBorder="1"/>
    <xf numFmtId="171" fontId="2" fillId="0" borderId="0" xfId="1" applyFont="1" applyFill="1"/>
    <xf numFmtId="171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43" fontId="3" fillId="0" borderId="0" xfId="2" applyFont="1" applyBorder="1" applyAlignment="1">
      <alignment wrapText="1"/>
    </xf>
    <xf numFmtId="171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1</xdr:row>
      <xdr:rowOff>0</xdr:rowOff>
    </xdr:from>
    <xdr:to>
      <xdr:col>3</xdr:col>
      <xdr:colOff>3457575</xdr:colOff>
      <xdr:row>12</xdr:row>
      <xdr:rowOff>104775</xdr:rowOff>
    </xdr:to>
    <xdr:pic>
      <xdr:nvPicPr>
        <xdr:cNvPr id="817312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10477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1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161925</xdr:colOff>
      <xdr:row>1</xdr:row>
      <xdr:rowOff>104775</xdr:rowOff>
    </xdr:from>
    <xdr:to>
      <xdr:col>4</xdr:col>
      <xdr:colOff>1133475</xdr:colOff>
      <xdr:row>9</xdr:row>
      <xdr:rowOff>95250</xdr:rowOff>
    </xdr:to>
    <xdr:pic>
      <xdr:nvPicPr>
        <xdr:cNvPr id="7137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266700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45"/>
  <sheetViews>
    <sheetView showZeros="0" zoomScaleNormal="100" workbookViewId="0">
      <selection activeCell="A17" sqref="A17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8" ht="8.25" customHeight="1"/>
    <row r="6" spans="1:8" ht="15.75" customHeight="1">
      <c r="A6" s="76"/>
      <c r="B6" s="76"/>
      <c r="C6" s="76"/>
      <c r="D6" s="76"/>
      <c r="E6" s="76"/>
      <c r="F6" s="76"/>
      <c r="G6" s="10"/>
      <c r="H6" s="10"/>
    </row>
    <row r="7" spans="1:8">
      <c r="A7" s="6"/>
      <c r="B7" s="6"/>
      <c r="C7" s="6"/>
      <c r="D7" s="1"/>
    </row>
    <row r="8" spans="1:8">
      <c r="A8" s="6"/>
      <c r="B8" s="6"/>
      <c r="C8" s="6"/>
      <c r="D8" s="1"/>
    </row>
    <row r="9" spans="1:8">
      <c r="A9" s="6"/>
      <c r="B9" s="6"/>
      <c r="C9" s="6"/>
      <c r="D9" s="1"/>
    </row>
    <row r="10" spans="1:8">
      <c r="A10" s="6"/>
      <c r="B10" s="6"/>
      <c r="C10" s="6"/>
      <c r="D10" s="1"/>
    </row>
    <row r="11" spans="1:8">
      <c r="A11" s="6"/>
      <c r="B11" s="6"/>
      <c r="C11" s="6"/>
      <c r="D11" s="1"/>
    </row>
    <row r="12" spans="1:8">
      <c r="A12" s="6"/>
      <c r="B12" s="6"/>
      <c r="C12" s="6"/>
      <c r="D12" s="1"/>
    </row>
    <row r="13" spans="1:8">
      <c r="A13" s="6"/>
      <c r="B13" s="6"/>
      <c r="C13" s="6"/>
      <c r="D13" s="1"/>
    </row>
    <row r="14" spans="1:8" ht="15.75">
      <c r="A14" s="77" t="s">
        <v>108</v>
      </c>
      <c r="B14" s="77"/>
      <c r="C14" s="77"/>
      <c r="D14" s="77"/>
      <c r="E14" s="77"/>
      <c r="F14" s="77"/>
    </row>
    <row r="15" spans="1:8" ht="15.75">
      <c r="A15" s="77" t="s">
        <v>111</v>
      </c>
      <c r="B15" s="77"/>
      <c r="C15" s="77"/>
      <c r="D15" s="77"/>
      <c r="E15" s="77"/>
      <c r="F15" s="77"/>
    </row>
    <row r="16" spans="1:8" ht="15.75">
      <c r="A16" s="77" t="s">
        <v>15</v>
      </c>
      <c r="B16" s="77"/>
      <c r="C16" s="77"/>
      <c r="D16" s="77"/>
      <c r="E16" s="77"/>
      <c r="F16" s="77"/>
    </row>
    <row r="17" spans="1:7" ht="15.75">
      <c r="A17" s="73"/>
      <c r="B17" s="73"/>
      <c r="C17" s="73"/>
      <c r="D17" s="73"/>
      <c r="E17" s="73"/>
      <c r="F17" s="73"/>
    </row>
    <row r="18" spans="1:7" ht="15.75">
      <c r="A18" s="73"/>
      <c r="B18" s="73"/>
      <c r="C18" s="73"/>
      <c r="D18" s="73"/>
      <c r="E18" s="73"/>
      <c r="F18" s="73"/>
    </row>
    <row r="19" spans="1:7" ht="15.75">
      <c r="A19" s="7"/>
      <c r="B19" s="7"/>
      <c r="C19" s="7"/>
      <c r="D19" s="15"/>
      <c r="E19" s="16"/>
      <c r="F19" s="45" t="s">
        <v>37</v>
      </c>
    </row>
    <row r="20" spans="1:7" ht="16.5" customHeight="1">
      <c r="A20" s="67" t="s">
        <v>115</v>
      </c>
      <c r="B20" s="67"/>
      <c r="C20" s="17"/>
      <c r="D20" s="8"/>
      <c r="E20" s="18"/>
      <c r="F20" s="66">
        <v>292491733.12</v>
      </c>
    </row>
    <row r="21" spans="1:7" ht="16.5" customHeight="1" thickBot="1">
      <c r="A21" s="67" t="s">
        <v>116</v>
      </c>
      <c r="B21" s="67"/>
      <c r="C21" s="17"/>
      <c r="D21" s="8"/>
      <c r="E21" s="18"/>
      <c r="F21" s="66">
        <v>0</v>
      </c>
    </row>
    <row r="22" spans="1:7" ht="16.5" customHeight="1" thickBot="1">
      <c r="A22" s="17" t="s">
        <v>45</v>
      </c>
      <c r="B22" s="17"/>
      <c r="C22" s="7"/>
      <c r="D22" s="15"/>
      <c r="E22" s="18"/>
      <c r="F22" s="65">
        <f>SUM(F20:F21)</f>
        <v>292491733.12</v>
      </c>
    </row>
    <row r="23" spans="1:7" ht="16.5" thickTop="1">
      <c r="A23" s="17"/>
      <c r="B23" s="7"/>
      <c r="C23" s="7"/>
      <c r="D23" s="15"/>
      <c r="E23" s="18"/>
      <c r="F23" s="27"/>
    </row>
    <row r="24" spans="1:7" ht="15.75">
      <c r="A24" s="78" t="s">
        <v>36</v>
      </c>
      <c r="B24" s="78"/>
      <c r="C24" s="78"/>
      <c r="D24" s="78"/>
      <c r="E24" s="78"/>
      <c r="F24" s="27"/>
      <c r="G24" s="43"/>
    </row>
    <row r="25" spans="1:7" ht="20.25" customHeight="1">
      <c r="A25" s="50" t="s">
        <v>26</v>
      </c>
      <c r="B25" s="50" t="s">
        <v>25</v>
      </c>
      <c r="C25" s="50" t="s">
        <v>27</v>
      </c>
      <c r="D25" s="51" t="s">
        <v>50</v>
      </c>
      <c r="E25" s="52">
        <v>2013</v>
      </c>
      <c r="F25" s="16"/>
      <c r="G25" s="43"/>
    </row>
    <row r="26" spans="1:7" ht="18.95" customHeight="1">
      <c r="A26" s="53" t="s">
        <v>42</v>
      </c>
      <c r="B26" s="54"/>
      <c r="C26" s="54"/>
      <c r="D26" s="55" t="s">
        <v>24</v>
      </c>
      <c r="E26" s="56">
        <f>+E27+E30+E32+E36+E38+E34</f>
        <v>5765736.1900000004</v>
      </c>
      <c r="F26" s="16"/>
      <c r="G26" s="70"/>
    </row>
    <row r="27" spans="1:7">
      <c r="A27" s="11"/>
      <c r="B27" s="4">
        <v>11</v>
      </c>
      <c r="C27" s="11"/>
      <c r="D27" s="19" t="s">
        <v>16</v>
      </c>
      <c r="E27" s="22">
        <f>+E28+E29</f>
        <v>4205548.7</v>
      </c>
      <c r="F27" s="16"/>
      <c r="G27" s="43"/>
    </row>
    <row r="28" spans="1:7">
      <c r="A28" s="11"/>
      <c r="B28" s="11"/>
      <c r="C28" s="11">
        <v>111</v>
      </c>
      <c r="D28" s="5" t="s">
        <v>9</v>
      </c>
      <c r="E28" s="23">
        <v>4205548.7</v>
      </c>
      <c r="F28" s="68"/>
      <c r="G28" s="43"/>
    </row>
    <row r="29" spans="1:7">
      <c r="A29" s="11"/>
      <c r="B29" s="11"/>
      <c r="C29" s="11">
        <v>112</v>
      </c>
      <c r="D29" s="5" t="s">
        <v>86</v>
      </c>
      <c r="E29" s="23">
        <v>0</v>
      </c>
      <c r="F29" s="68"/>
      <c r="G29" s="43"/>
    </row>
    <row r="30" spans="1:7">
      <c r="A30" s="11"/>
      <c r="B30" s="4">
        <v>12</v>
      </c>
      <c r="C30" s="11"/>
      <c r="D30" s="19" t="s">
        <v>2</v>
      </c>
      <c r="E30" s="22">
        <f>+E31</f>
        <v>696100</v>
      </c>
      <c r="F30" s="16"/>
      <c r="G30" s="43"/>
    </row>
    <row r="31" spans="1:7">
      <c r="A31" s="11"/>
      <c r="B31" s="11"/>
      <c r="C31" s="11">
        <v>121</v>
      </c>
      <c r="D31" s="5" t="s">
        <v>18</v>
      </c>
      <c r="E31" s="23">
        <v>696100</v>
      </c>
      <c r="F31" s="16"/>
      <c r="G31" s="43"/>
    </row>
    <row r="32" spans="1:7">
      <c r="A32" s="4"/>
      <c r="B32" s="4">
        <v>13</v>
      </c>
      <c r="C32" s="4"/>
      <c r="D32" s="19" t="s">
        <v>3</v>
      </c>
      <c r="E32" s="22">
        <f>SUM(E33:E33)</f>
        <v>100500</v>
      </c>
      <c r="F32" s="16"/>
      <c r="G32" s="43"/>
    </row>
    <row r="33" spans="1:7">
      <c r="A33" s="11"/>
      <c r="B33" s="11"/>
      <c r="C33" s="11">
        <v>137</v>
      </c>
      <c r="D33" s="5" t="s">
        <v>28</v>
      </c>
      <c r="E33" s="23">
        <v>100500</v>
      </c>
      <c r="F33" s="16"/>
      <c r="G33" s="43"/>
    </row>
    <row r="34" spans="1:7">
      <c r="A34" s="11"/>
      <c r="B34" s="11">
        <v>14</v>
      </c>
      <c r="C34" s="11"/>
      <c r="D34" s="19" t="s">
        <v>87</v>
      </c>
      <c r="E34" s="22">
        <f>+E35</f>
        <v>0</v>
      </c>
      <c r="F34" s="16"/>
      <c r="G34" s="43"/>
    </row>
    <row r="35" spans="1:7">
      <c r="A35" s="11"/>
      <c r="B35" s="11"/>
      <c r="C35" s="11">
        <v>141</v>
      </c>
      <c r="D35" s="5" t="s">
        <v>88</v>
      </c>
      <c r="E35" s="23">
        <v>0</v>
      </c>
      <c r="F35" s="16"/>
      <c r="G35" s="43"/>
    </row>
    <row r="36" spans="1:7">
      <c r="A36" s="4"/>
      <c r="B36" s="4">
        <v>15</v>
      </c>
      <c r="C36" s="4"/>
      <c r="D36" s="19" t="s">
        <v>51</v>
      </c>
      <c r="E36" s="22">
        <f>SUM(E37:E37)</f>
        <v>58000</v>
      </c>
      <c r="F36" s="16"/>
      <c r="G36" s="43"/>
    </row>
    <row r="37" spans="1:7">
      <c r="A37" s="11"/>
      <c r="B37" s="11"/>
      <c r="C37" s="11">
        <v>152</v>
      </c>
      <c r="D37" s="5" t="s">
        <v>62</v>
      </c>
      <c r="E37" s="23">
        <v>58000</v>
      </c>
      <c r="F37" s="16"/>
      <c r="G37" s="43"/>
    </row>
    <row r="38" spans="1:7">
      <c r="A38" s="9"/>
      <c r="B38" s="9">
        <v>19</v>
      </c>
      <c r="C38" s="9"/>
      <c r="D38" s="8" t="s">
        <v>4</v>
      </c>
      <c r="E38" s="22">
        <f>SUM(E39:E41)</f>
        <v>705587.49000000011</v>
      </c>
      <c r="F38" s="16"/>
      <c r="G38" s="43"/>
    </row>
    <row r="39" spans="1:7">
      <c r="A39" s="9"/>
      <c r="B39" s="9"/>
      <c r="C39" s="20">
        <v>191</v>
      </c>
      <c r="D39" s="15" t="s">
        <v>39</v>
      </c>
      <c r="E39" s="23">
        <v>324353.33</v>
      </c>
      <c r="F39" s="16"/>
      <c r="G39" s="69"/>
    </row>
    <row r="40" spans="1:7">
      <c r="A40" s="12"/>
      <c r="B40" s="12"/>
      <c r="C40" s="12">
        <v>192</v>
      </c>
      <c r="D40" s="15" t="s">
        <v>52</v>
      </c>
      <c r="E40" s="23">
        <v>342146.77</v>
      </c>
      <c r="F40" s="16"/>
      <c r="G40" s="43"/>
    </row>
    <row r="41" spans="1:7">
      <c r="A41" s="12"/>
      <c r="B41" s="12"/>
      <c r="C41" s="12">
        <v>193</v>
      </c>
      <c r="D41" s="15" t="s">
        <v>30</v>
      </c>
      <c r="E41" s="48">
        <v>39087.39</v>
      </c>
      <c r="F41" s="16"/>
      <c r="G41" s="43"/>
    </row>
    <row r="42" spans="1:7" ht="18" customHeight="1">
      <c r="A42" s="12"/>
      <c r="B42" s="12"/>
      <c r="C42" s="12"/>
      <c r="D42" s="8" t="s">
        <v>17</v>
      </c>
      <c r="E42" s="16"/>
      <c r="F42" s="16">
        <f>+E26</f>
        <v>5765736.1900000004</v>
      </c>
      <c r="G42" s="43"/>
    </row>
    <row r="43" spans="1:7" ht="18.95" customHeight="1">
      <c r="A43" s="57" t="s">
        <v>43</v>
      </c>
      <c r="B43" s="58"/>
      <c r="C43" s="58"/>
      <c r="D43" s="59" t="s">
        <v>23</v>
      </c>
      <c r="E43" s="56">
        <f>E44+E52+E55+E57+E61+E64+E69+E66+E47</f>
        <v>29483455.909999996</v>
      </c>
      <c r="F43" s="16"/>
      <c r="G43" s="16"/>
    </row>
    <row r="44" spans="1:7">
      <c r="A44" s="9"/>
      <c r="B44" s="9">
        <v>21</v>
      </c>
      <c r="C44" s="9"/>
      <c r="D44" s="8" t="s">
        <v>91</v>
      </c>
      <c r="E44" s="22">
        <f>E45+E46</f>
        <v>1704301.8</v>
      </c>
      <c r="F44" s="16"/>
      <c r="G44" s="22"/>
    </row>
    <row r="45" spans="1:7">
      <c r="A45" s="9"/>
      <c r="B45" s="9"/>
      <c r="C45" s="20">
        <v>212</v>
      </c>
      <c r="D45" s="15" t="s">
        <v>92</v>
      </c>
      <c r="E45" s="23">
        <v>1704301.8</v>
      </c>
      <c r="F45" s="16"/>
      <c r="G45" s="22"/>
    </row>
    <row r="46" spans="1:7">
      <c r="A46" s="9"/>
      <c r="B46" s="9"/>
      <c r="C46" s="20">
        <v>214</v>
      </c>
      <c r="D46" s="15" t="s">
        <v>100</v>
      </c>
      <c r="E46" s="23">
        <v>0</v>
      </c>
      <c r="F46" s="16"/>
      <c r="G46" s="22"/>
    </row>
    <row r="47" spans="1:7">
      <c r="A47" s="9"/>
      <c r="B47" s="9">
        <v>22</v>
      </c>
      <c r="C47" s="9"/>
      <c r="D47" s="8" t="s">
        <v>53</v>
      </c>
      <c r="E47" s="22">
        <f>E48+E49+E50+E51</f>
        <v>563771.24</v>
      </c>
      <c r="F47" s="16"/>
      <c r="G47" s="22"/>
    </row>
    <row r="48" spans="1:7">
      <c r="A48" s="12"/>
      <c r="B48" s="12"/>
      <c r="C48" s="12">
        <v>221</v>
      </c>
      <c r="D48" s="15" t="s">
        <v>19</v>
      </c>
      <c r="E48" s="23">
        <v>560048.24</v>
      </c>
      <c r="F48" s="16"/>
      <c r="G48" s="43"/>
    </row>
    <row r="49" spans="1:7">
      <c r="A49" s="12"/>
      <c r="B49" s="12"/>
      <c r="C49" s="12">
        <v>222</v>
      </c>
      <c r="D49" s="15" t="s">
        <v>20</v>
      </c>
      <c r="E49" s="23">
        <v>2748</v>
      </c>
      <c r="F49" s="16"/>
      <c r="G49" s="43"/>
    </row>
    <row r="50" spans="1:7">
      <c r="A50" s="12"/>
      <c r="B50" s="12"/>
      <c r="C50" s="12">
        <v>223</v>
      </c>
      <c r="D50" s="28" t="s">
        <v>54</v>
      </c>
      <c r="E50" s="23">
        <v>0</v>
      </c>
      <c r="F50" s="16"/>
      <c r="G50" s="43"/>
    </row>
    <row r="51" spans="1:7">
      <c r="A51" s="12"/>
      <c r="B51" s="12"/>
      <c r="C51" s="12">
        <v>224</v>
      </c>
      <c r="D51" s="15" t="s">
        <v>29</v>
      </c>
      <c r="E51" s="23">
        <v>975</v>
      </c>
      <c r="F51" s="16"/>
      <c r="G51" s="43"/>
    </row>
    <row r="52" spans="1:7">
      <c r="A52" s="9"/>
      <c r="B52" s="9">
        <v>23</v>
      </c>
      <c r="C52" s="9"/>
      <c r="D52" s="8" t="s">
        <v>55</v>
      </c>
      <c r="E52" s="22">
        <f>SUM(E53:E54)</f>
        <v>486529.94000000006</v>
      </c>
      <c r="F52" s="16"/>
      <c r="G52" s="22"/>
    </row>
    <row r="53" spans="1:7">
      <c r="A53" s="12"/>
      <c r="B53" s="12"/>
      <c r="C53" s="12">
        <v>231</v>
      </c>
      <c r="D53" s="15" t="s">
        <v>10</v>
      </c>
      <c r="E53" s="23">
        <v>316666.65000000002</v>
      </c>
      <c r="F53" s="16"/>
      <c r="G53" s="43"/>
    </row>
    <row r="54" spans="1:7">
      <c r="A54" s="12"/>
      <c r="B54" s="12"/>
      <c r="C54" s="12">
        <v>232</v>
      </c>
      <c r="D54" s="15" t="s">
        <v>56</v>
      </c>
      <c r="E54" s="23">
        <v>169863.29</v>
      </c>
      <c r="F54" s="16"/>
      <c r="G54" s="43"/>
    </row>
    <row r="55" spans="1:7">
      <c r="A55" s="9"/>
      <c r="B55" s="9">
        <v>24</v>
      </c>
      <c r="C55" s="9"/>
      <c r="D55" s="8" t="s">
        <v>57</v>
      </c>
      <c r="E55" s="22">
        <f>SUM(E56:E56)</f>
        <v>0</v>
      </c>
      <c r="F55" s="16"/>
      <c r="G55" s="22"/>
    </row>
    <row r="56" spans="1:7">
      <c r="A56" s="9"/>
      <c r="B56" s="9"/>
      <c r="C56" s="20">
        <v>241</v>
      </c>
      <c r="D56" s="15" t="s">
        <v>63</v>
      </c>
      <c r="E56" s="23">
        <v>0</v>
      </c>
      <c r="F56" s="16"/>
      <c r="G56" s="43"/>
    </row>
    <row r="57" spans="1:7">
      <c r="A57" s="9"/>
      <c r="B57" s="9">
        <v>25</v>
      </c>
      <c r="C57" s="9"/>
      <c r="D57" s="8" t="s">
        <v>5</v>
      </c>
      <c r="E57" s="22">
        <f>SUM(E58:E60)</f>
        <v>40405</v>
      </c>
      <c r="F57" s="16"/>
      <c r="G57" s="22"/>
    </row>
    <row r="58" spans="1:7">
      <c r="A58" s="12"/>
      <c r="B58" s="12"/>
      <c r="C58" s="12">
        <v>251</v>
      </c>
      <c r="D58" s="15" t="s">
        <v>21</v>
      </c>
      <c r="E58" s="23">
        <v>40405</v>
      </c>
      <c r="F58" s="16"/>
      <c r="G58" s="43"/>
    </row>
    <row r="59" spans="1:7">
      <c r="A59" s="12"/>
      <c r="B59" s="12"/>
      <c r="C59" s="12">
        <v>252</v>
      </c>
      <c r="D59" s="28" t="s">
        <v>64</v>
      </c>
      <c r="E59" s="23">
        <v>0</v>
      </c>
      <c r="F59" s="16"/>
      <c r="G59" s="43"/>
    </row>
    <row r="60" spans="1:7">
      <c r="A60" s="12"/>
      <c r="B60" s="12"/>
      <c r="C60" s="12">
        <v>254</v>
      </c>
      <c r="D60" s="28" t="s">
        <v>65</v>
      </c>
      <c r="E60" s="23">
        <v>0</v>
      </c>
      <c r="F60" s="16"/>
      <c r="G60" s="43"/>
    </row>
    <row r="61" spans="1:7">
      <c r="A61" s="9"/>
      <c r="B61" s="9">
        <v>26</v>
      </c>
      <c r="C61" s="9"/>
      <c r="D61" s="8" t="s">
        <v>6</v>
      </c>
      <c r="E61" s="22">
        <f>SUM(E62:E65)</f>
        <v>291693.98</v>
      </c>
      <c r="F61" s="16"/>
      <c r="G61" s="22"/>
    </row>
    <row r="62" spans="1:7">
      <c r="A62" s="12"/>
      <c r="B62" s="12"/>
      <c r="C62" s="12">
        <v>264</v>
      </c>
      <c r="D62" s="28" t="s">
        <v>84</v>
      </c>
      <c r="E62" s="23">
        <v>82621.919999999998</v>
      </c>
      <c r="F62" s="16"/>
      <c r="G62" s="43"/>
    </row>
    <row r="63" spans="1:7">
      <c r="A63" s="12"/>
      <c r="B63" s="12"/>
      <c r="C63" s="12">
        <v>269</v>
      </c>
      <c r="D63" s="28" t="s">
        <v>66</v>
      </c>
      <c r="E63" s="23">
        <v>10661</v>
      </c>
      <c r="F63" s="16"/>
      <c r="G63" s="43"/>
    </row>
    <row r="64" spans="1:7">
      <c r="A64" s="12"/>
      <c r="B64" s="9">
        <v>27</v>
      </c>
      <c r="C64" s="12"/>
      <c r="D64" s="71" t="s">
        <v>114</v>
      </c>
      <c r="E64" s="22"/>
      <c r="F64" s="16"/>
      <c r="G64" s="43"/>
    </row>
    <row r="65" spans="1:7">
      <c r="A65" s="12"/>
      <c r="B65" s="12"/>
      <c r="C65" s="12">
        <v>272</v>
      </c>
      <c r="D65" s="28" t="s">
        <v>109</v>
      </c>
      <c r="E65" s="23">
        <v>198411.06</v>
      </c>
      <c r="F65" s="16"/>
      <c r="G65" s="43"/>
    </row>
    <row r="66" spans="1:7">
      <c r="A66" s="12"/>
      <c r="B66" s="9">
        <v>28</v>
      </c>
      <c r="C66" s="12"/>
      <c r="D66" s="71" t="s">
        <v>74</v>
      </c>
      <c r="E66" s="22">
        <f>+E68+E67</f>
        <v>284190.61000000004</v>
      </c>
      <c r="F66" s="16"/>
      <c r="G66" s="71"/>
    </row>
    <row r="67" spans="1:7">
      <c r="A67" s="12"/>
      <c r="B67" s="9"/>
      <c r="C67" s="12">
        <v>281</v>
      </c>
      <c r="D67" s="28" t="s">
        <v>89</v>
      </c>
      <c r="E67" s="23">
        <v>13255.02</v>
      </c>
      <c r="F67" s="16"/>
      <c r="G67" s="71"/>
    </row>
    <row r="68" spans="1:7">
      <c r="A68" s="12"/>
      <c r="B68" s="12"/>
      <c r="C68" s="12">
        <v>282</v>
      </c>
      <c r="D68" s="28" t="s">
        <v>67</v>
      </c>
      <c r="E68" s="23">
        <v>270935.59000000003</v>
      </c>
      <c r="F68" s="16"/>
      <c r="G68" s="43"/>
    </row>
    <row r="69" spans="1:7">
      <c r="A69" s="9"/>
      <c r="B69" s="9">
        <v>29</v>
      </c>
      <c r="C69" s="9"/>
      <c r="D69" s="8" t="s">
        <v>7</v>
      </c>
      <c r="E69" s="22">
        <f>SUM(E70:E74)</f>
        <v>26112563.34</v>
      </c>
      <c r="F69" s="16"/>
      <c r="G69" s="43"/>
    </row>
    <row r="70" spans="1:7">
      <c r="A70" s="12"/>
      <c r="B70" s="12"/>
      <c r="C70" s="12">
        <v>292</v>
      </c>
      <c r="D70" s="15" t="s">
        <v>11</v>
      </c>
      <c r="E70" s="23">
        <v>18221299.870000001</v>
      </c>
      <c r="F70" s="16"/>
      <c r="G70" s="43"/>
    </row>
    <row r="71" spans="1:7">
      <c r="A71" s="12"/>
      <c r="B71" s="12"/>
      <c r="C71" s="12">
        <v>294</v>
      </c>
      <c r="D71" s="28" t="s">
        <v>105</v>
      </c>
      <c r="E71" s="23">
        <v>0</v>
      </c>
      <c r="F71" s="16"/>
      <c r="G71" s="43"/>
    </row>
    <row r="72" spans="1:7">
      <c r="A72" s="12"/>
      <c r="B72" s="12"/>
      <c r="C72" s="12">
        <v>296</v>
      </c>
      <c r="D72" s="28" t="s">
        <v>93</v>
      </c>
      <c r="E72" s="23">
        <v>7891263.4699999997</v>
      </c>
      <c r="F72" s="16"/>
      <c r="G72" s="43"/>
    </row>
    <row r="73" spans="1:7">
      <c r="A73" s="12"/>
      <c r="B73" s="12"/>
      <c r="C73" s="12">
        <v>297</v>
      </c>
      <c r="D73" s="28" t="s">
        <v>94</v>
      </c>
      <c r="E73" s="23">
        <v>0</v>
      </c>
      <c r="F73" s="16"/>
      <c r="G73" s="43"/>
    </row>
    <row r="74" spans="1:7">
      <c r="A74" s="12"/>
      <c r="B74" s="12"/>
      <c r="C74" s="12">
        <v>299</v>
      </c>
      <c r="D74" s="28" t="s">
        <v>79</v>
      </c>
      <c r="E74" s="23">
        <v>0</v>
      </c>
      <c r="F74" s="16"/>
      <c r="G74" s="43"/>
    </row>
    <row r="75" spans="1:7" ht="18" customHeight="1">
      <c r="A75" s="12"/>
      <c r="B75" s="12"/>
      <c r="C75" s="12"/>
      <c r="D75" s="8" t="s">
        <v>1</v>
      </c>
      <c r="E75" s="23"/>
      <c r="F75" s="16">
        <f>+E43</f>
        <v>29483455.909999996</v>
      </c>
      <c r="G75" s="43"/>
    </row>
    <row r="76" spans="1:7" ht="18.95" customHeight="1">
      <c r="A76" s="57" t="s">
        <v>44</v>
      </c>
      <c r="B76" s="60"/>
      <c r="C76" s="60"/>
      <c r="D76" s="59" t="s">
        <v>22</v>
      </c>
      <c r="E76" s="56">
        <f>+E77+E82+E88+E91+E95+E97+E80</f>
        <v>696687.21</v>
      </c>
      <c r="F76" s="16"/>
      <c r="G76" s="43"/>
    </row>
    <row r="77" spans="1:7">
      <c r="A77" s="9"/>
      <c r="B77" s="9">
        <v>31</v>
      </c>
      <c r="C77" s="9"/>
      <c r="D77" s="8" t="s">
        <v>8</v>
      </c>
      <c r="E77" s="22">
        <f>SUM(E78:E79)</f>
        <v>10253</v>
      </c>
      <c r="F77" s="16"/>
      <c r="G77" s="43"/>
    </row>
    <row r="78" spans="1:7">
      <c r="A78" s="12"/>
      <c r="B78" s="12"/>
      <c r="C78" s="12">
        <v>311</v>
      </c>
      <c r="D78" s="15" t="s">
        <v>12</v>
      </c>
      <c r="E78" s="23">
        <v>5265</v>
      </c>
      <c r="F78" s="16"/>
    </row>
    <row r="79" spans="1:7">
      <c r="A79" s="12"/>
      <c r="B79" s="12"/>
      <c r="C79" s="12">
        <v>313</v>
      </c>
      <c r="D79" s="15" t="s">
        <v>78</v>
      </c>
      <c r="E79" s="23">
        <v>4988</v>
      </c>
      <c r="F79" s="16"/>
    </row>
    <row r="80" spans="1:7">
      <c r="A80" s="12"/>
      <c r="B80" s="9">
        <v>32</v>
      </c>
      <c r="C80" s="12"/>
      <c r="D80" s="8" t="s">
        <v>95</v>
      </c>
      <c r="E80" s="22">
        <f>E81</f>
        <v>0</v>
      </c>
      <c r="F80" s="16"/>
    </row>
    <row r="81" spans="1:7">
      <c r="A81" s="12"/>
      <c r="B81" s="12"/>
      <c r="C81" s="12">
        <v>323</v>
      </c>
      <c r="D81" s="15" t="s">
        <v>101</v>
      </c>
      <c r="E81" s="23">
        <v>0</v>
      </c>
      <c r="F81" s="16"/>
    </row>
    <row r="82" spans="1:7">
      <c r="A82" s="9"/>
      <c r="B82" s="9">
        <v>33</v>
      </c>
      <c r="C82" s="9"/>
      <c r="D82" s="8" t="s">
        <v>58</v>
      </c>
      <c r="E82" s="22">
        <f>SUM(E83:E87)</f>
        <v>98640.86</v>
      </c>
      <c r="F82" s="16"/>
      <c r="G82" s="43"/>
    </row>
    <row r="83" spans="1:7">
      <c r="A83" s="9"/>
      <c r="B83" s="9"/>
      <c r="C83" s="20">
        <v>331</v>
      </c>
      <c r="D83" s="15" t="s">
        <v>47</v>
      </c>
      <c r="E83" s="23">
        <v>0</v>
      </c>
      <c r="F83" s="16"/>
      <c r="G83" s="43"/>
    </row>
    <row r="84" spans="1:7">
      <c r="A84" s="12"/>
      <c r="B84" s="12"/>
      <c r="C84" s="12">
        <v>332</v>
      </c>
      <c r="D84" s="15" t="s">
        <v>59</v>
      </c>
      <c r="E84" s="23">
        <v>67488.86</v>
      </c>
      <c r="F84" s="16"/>
      <c r="G84" s="43"/>
    </row>
    <row r="85" spans="1:7">
      <c r="A85" s="12"/>
      <c r="B85" s="12"/>
      <c r="C85" s="12">
        <v>333</v>
      </c>
      <c r="D85" s="28" t="s">
        <v>68</v>
      </c>
      <c r="E85" s="23">
        <v>0</v>
      </c>
      <c r="F85" s="16"/>
      <c r="G85" s="43"/>
    </row>
    <row r="86" spans="1:7">
      <c r="A86" s="12"/>
      <c r="B86" s="12"/>
      <c r="C86" s="12">
        <v>334</v>
      </c>
      <c r="D86" s="28" t="s">
        <v>96</v>
      </c>
      <c r="E86" s="23">
        <v>0</v>
      </c>
      <c r="F86" s="16"/>
      <c r="G86" s="43"/>
    </row>
    <row r="87" spans="1:7">
      <c r="A87" s="12"/>
      <c r="B87" s="12"/>
      <c r="C87" s="12">
        <v>335</v>
      </c>
      <c r="D87" s="28" t="s">
        <v>110</v>
      </c>
      <c r="E87" s="23">
        <v>31152</v>
      </c>
      <c r="F87" s="16"/>
      <c r="G87" s="43"/>
    </row>
    <row r="88" spans="1:7" ht="25.5">
      <c r="A88" s="9"/>
      <c r="B88" s="9">
        <v>34</v>
      </c>
      <c r="C88" s="9"/>
      <c r="D88" s="21" t="s">
        <v>60</v>
      </c>
      <c r="E88" s="22">
        <f>SUM(E89:E90)</f>
        <v>200000</v>
      </c>
      <c r="F88" s="16"/>
      <c r="G88" s="43"/>
    </row>
    <row r="89" spans="1:7">
      <c r="A89" s="12"/>
      <c r="B89" s="12"/>
      <c r="C89" s="12">
        <v>341</v>
      </c>
      <c r="D89" s="15" t="s">
        <v>13</v>
      </c>
      <c r="E89" s="23">
        <v>200000</v>
      </c>
      <c r="F89" s="16"/>
      <c r="G89" s="43"/>
    </row>
    <row r="90" spans="1:7">
      <c r="A90" s="12"/>
      <c r="B90" s="12"/>
      <c r="C90" s="12">
        <v>342</v>
      </c>
      <c r="D90" s="28" t="s">
        <v>69</v>
      </c>
      <c r="E90" s="23">
        <v>0</v>
      </c>
      <c r="F90" s="16"/>
      <c r="G90" s="43"/>
    </row>
    <row r="91" spans="1:7" ht="15.75">
      <c r="A91" s="12"/>
      <c r="B91" s="9">
        <v>35</v>
      </c>
      <c r="C91" s="12"/>
      <c r="D91" s="72" t="s">
        <v>75</v>
      </c>
      <c r="E91" s="22">
        <f>SUM(E92:E94)</f>
        <v>23165.58</v>
      </c>
      <c r="F91" s="16"/>
      <c r="G91" s="43"/>
    </row>
    <row r="92" spans="1:7">
      <c r="A92" s="12"/>
      <c r="B92" s="12"/>
      <c r="C92" s="12">
        <v>353</v>
      </c>
      <c r="D92" s="28" t="s">
        <v>80</v>
      </c>
      <c r="E92" s="23">
        <v>23165.58</v>
      </c>
      <c r="F92" s="16"/>
      <c r="G92" s="43"/>
    </row>
    <row r="93" spans="1:7">
      <c r="A93" s="12"/>
      <c r="B93" s="12"/>
      <c r="C93" s="12">
        <v>354</v>
      </c>
      <c r="D93" s="28" t="s">
        <v>77</v>
      </c>
      <c r="E93" s="23">
        <v>0</v>
      </c>
      <c r="F93" s="16"/>
      <c r="G93" s="43"/>
    </row>
    <row r="94" spans="1:7">
      <c r="A94" s="12"/>
      <c r="B94" s="12"/>
      <c r="C94" s="12">
        <v>355</v>
      </c>
      <c r="D94" s="28" t="s">
        <v>76</v>
      </c>
      <c r="E94" s="23">
        <v>0</v>
      </c>
      <c r="F94" s="16"/>
      <c r="G94" s="43"/>
    </row>
    <row r="95" spans="1:7">
      <c r="A95" s="12"/>
      <c r="B95" s="9">
        <v>36</v>
      </c>
      <c r="C95" s="12"/>
      <c r="D95" s="71" t="s">
        <v>106</v>
      </c>
      <c r="E95" s="22">
        <f>+E96</f>
        <v>23630.87</v>
      </c>
      <c r="F95" s="16"/>
      <c r="G95" s="43"/>
    </row>
    <row r="96" spans="1:7">
      <c r="A96" s="12"/>
      <c r="B96" s="12"/>
      <c r="C96" s="12">
        <v>365</v>
      </c>
      <c r="D96" s="28" t="s">
        <v>70</v>
      </c>
      <c r="E96" s="23">
        <v>23630.87</v>
      </c>
      <c r="F96" s="16"/>
      <c r="G96" s="43"/>
    </row>
    <row r="97" spans="1:8">
      <c r="A97" s="9"/>
      <c r="B97" s="9">
        <v>39</v>
      </c>
      <c r="C97" s="9"/>
      <c r="D97" s="8" t="s">
        <v>48</v>
      </c>
      <c r="E97" s="22">
        <f>SUM(E98:E103)</f>
        <v>340996.9</v>
      </c>
      <c r="F97" s="16"/>
      <c r="G97" s="43"/>
    </row>
    <row r="98" spans="1:8">
      <c r="A98" s="12"/>
      <c r="B98" s="12"/>
      <c r="C98" s="12">
        <v>391</v>
      </c>
      <c r="D98" s="15" t="s">
        <v>14</v>
      </c>
      <c r="E98" s="23">
        <v>173876.04</v>
      </c>
      <c r="F98" s="16"/>
      <c r="G98" s="43"/>
    </row>
    <row r="99" spans="1:8">
      <c r="A99" s="12"/>
      <c r="B99" s="12"/>
      <c r="C99" s="12">
        <v>392</v>
      </c>
      <c r="D99" s="28" t="s">
        <v>81</v>
      </c>
      <c r="E99" s="23">
        <v>1798</v>
      </c>
      <c r="F99" s="16"/>
      <c r="G99" s="43"/>
    </row>
    <row r="100" spans="1:8">
      <c r="A100" s="12"/>
      <c r="B100" s="12"/>
      <c r="C100" s="12">
        <v>395</v>
      </c>
      <c r="D100" s="28" t="s">
        <v>107</v>
      </c>
      <c r="E100" s="23">
        <v>0</v>
      </c>
      <c r="F100" s="16"/>
      <c r="G100" s="43"/>
    </row>
    <row r="101" spans="1:8">
      <c r="A101" s="12"/>
      <c r="B101" s="12"/>
      <c r="C101" s="12">
        <v>396</v>
      </c>
      <c r="D101" s="15" t="s">
        <v>0</v>
      </c>
      <c r="E101" s="23">
        <v>14030.1</v>
      </c>
      <c r="F101" s="16"/>
      <c r="G101" s="43"/>
    </row>
    <row r="102" spans="1:8">
      <c r="A102" s="12"/>
      <c r="B102" s="12"/>
      <c r="C102" s="12">
        <v>397</v>
      </c>
      <c r="D102" s="15" t="s">
        <v>49</v>
      </c>
      <c r="E102" s="74">
        <v>113276</v>
      </c>
      <c r="F102" s="16"/>
      <c r="G102" s="43"/>
    </row>
    <row r="103" spans="1:8">
      <c r="A103" s="12"/>
      <c r="B103" s="12"/>
      <c r="C103" s="12">
        <v>399</v>
      </c>
      <c r="D103" s="28" t="s">
        <v>97</v>
      </c>
      <c r="E103" s="74">
        <v>38016.76</v>
      </c>
      <c r="F103" s="16"/>
      <c r="G103" s="43"/>
    </row>
    <row r="104" spans="1:8">
      <c r="A104" s="12"/>
      <c r="B104" s="12"/>
      <c r="C104" s="12"/>
      <c r="D104" s="8" t="s">
        <v>82</v>
      </c>
      <c r="E104" s="49"/>
      <c r="F104" s="16">
        <f>+E76</f>
        <v>696687.21</v>
      </c>
      <c r="G104" s="43"/>
    </row>
    <row r="105" spans="1:8" ht="15.75">
      <c r="A105" s="57" t="s">
        <v>72</v>
      </c>
      <c r="B105" s="60"/>
      <c r="C105" s="60"/>
      <c r="D105" s="59" t="s">
        <v>73</v>
      </c>
      <c r="E105" s="56">
        <f>+E106</f>
        <v>88816.41</v>
      </c>
      <c r="F105" s="16"/>
      <c r="G105" s="43"/>
    </row>
    <row r="106" spans="1:8" ht="18" customHeight="1">
      <c r="A106" s="12"/>
      <c r="B106" s="9">
        <v>61</v>
      </c>
      <c r="C106" s="12"/>
      <c r="D106" s="8" t="s">
        <v>113</v>
      </c>
      <c r="E106" s="22">
        <f>+E107+E108+E109+E110+E111+E112+E113</f>
        <v>88816.41</v>
      </c>
      <c r="F106" s="16"/>
      <c r="G106" s="43"/>
      <c r="H106" s="47"/>
    </row>
    <row r="107" spans="1:8" ht="12.75" customHeight="1">
      <c r="A107" s="12"/>
      <c r="B107" s="12"/>
      <c r="C107" s="12">
        <v>611</v>
      </c>
      <c r="D107" s="15" t="s">
        <v>102</v>
      </c>
      <c r="E107" s="23">
        <v>0</v>
      </c>
      <c r="F107" s="16"/>
      <c r="G107" s="43"/>
      <c r="H107" s="47"/>
    </row>
    <row r="108" spans="1:8" ht="12.75" customHeight="1">
      <c r="A108" s="12"/>
      <c r="B108" s="12"/>
      <c r="C108" s="12">
        <v>612</v>
      </c>
      <c r="D108" s="15" t="s">
        <v>71</v>
      </c>
      <c r="E108" s="23">
        <v>0</v>
      </c>
      <c r="F108" s="16"/>
      <c r="G108" s="43"/>
      <c r="H108" s="47"/>
    </row>
    <row r="109" spans="1:8" ht="12.75" customHeight="1">
      <c r="A109" s="12"/>
      <c r="B109" s="12"/>
      <c r="C109" s="12">
        <v>614</v>
      </c>
      <c r="D109" s="15" t="s">
        <v>98</v>
      </c>
      <c r="E109" s="23">
        <v>5664</v>
      </c>
      <c r="F109" s="16"/>
      <c r="G109" s="43"/>
      <c r="H109" s="47"/>
    </row>
    <row r="110" spans="1:8" ht="12.75" customHeight="1">
      <c r="A110" s="12"/>
      <c r="B110" s="12"/>
      <c r="C110" s="12">
        <v>616</v>
      </c>
      <c r="D110" s="28" t="s">
        <v>103</v>
      </c>
      <c r="E110" s="23">
        <v>4495</v>
      </c>
      <c r="F110" s="16"/>
      <c r="G110" s="43"/>
      <c r="H110" s="47"/>
    </row>
    <row r="111" spans="1:8" ht="12.75" customHeight="1">
      <c r="A111" s="12"/>
      <c r="B111" s="12"/>
      <c r="C111" s="12">
        <v>617</v>
      </c>
      <c r="D111" s="15" t="s">
        <v>90</v>
      </c>
      <c r="E111" s="23">
        <v>67979.8</v>
      </c>
      <c r="F111" s="16"/>
      <c r="G111" s="43"/>
      <c r="H111" s="47"/>
    </row>
    <row r="112" spans="1:8" ht="12.75" customHeight="1">
      <c r="A112" s="12"/>
      <c r="B112" s="12"/>
      <c r="C112" s="12">
        <v>618</v>
      </c>
      <c r="D112" s="28" t="s">
        <v>99</v>
      </c>
      <c r="E112" s="23">
        <v>0</v>
      </c>
      <c r="F112" s="16"/>
      <c r="G112" s="43"/>
      <c r="H112" s="47"/>
    </row>
    <row r="113" spans="1:8" ht="12.75" customHeight="1">
      <c r="A113" s="12"/>
      <c r="B113" s="12"/>
      <c r="C113" s="12">
        <v>619</v>
      </c>
      <c r="D113" s="15" t="s">
        <v>104</v>
      </c>
      <c r="E113" s="23">
        <v>10677.61</v>
      </c>
      <c r="F113" s="16"/>
      <c r="G113" s="43"/>
      <c r="H113" s="47"/>
    </row>
    <row r="114" spans="1:8" ht="18" customHeight="1">
      <c r="A114" s="12"/>
      <c r="B114" s="12"/>
      <c r="C114" s="12"/>
      <c r="D114" s="8" t="s">
        <v>83</v>
      </c>
      <c r="E114" s="23"/>
      <c r="F114" s="16">
        <f>+E105</f>
        <v>88816.41</v>
      </c>
      <c r="G114" s="43"/>
      <c r="H114" s="47"/>
    </row>
    <row r="115" spans="1:8" ht="21" customHeight="1">
      <c r="A115" s="61"/>
      <c r="B115" s="61"/>
      <c r="C115" s="61"/>
      <c r="D115" s="59" t="s">
        <v>40</v>
      </c>
      <c r="E115" s="62"/>
      <c r="F115" s="63">
        <f>SUM(F26:F114)</f>
        <v>36034695.719999991</v>
      </c>
      <c r="G115" s="43"/>
    </row>
    <row r="116" spans="1:8" ht="21" customHeight="1" thickBot="1">
      <c r="A116" s="61"/>
      <c r="B116" s="61"/>
      <c r="C116" s="61"/>
      <c r="D116" s="59" t="s">
        <v>41</v>
      </c>
      <c r="E116" s="62"/>
      <c r="F116" s="64">
        <f>+F22-F115</f>
        <v>256457037.40000001</v>
      </c>
      <c r="G116" s="43"/>
    </row>
    <row r="117" spans="1:8" ht="13.5" thickTop="1">
      <c r="D117" s="13"/>
    </row>
    <row r="118" spans="1:8">
      <c r="D118" s="14" t="s">
        <v>61</v>
      </c>
    </row>
    <row r="119" spans="1:8">
      <c r="D119" s="42" t="s">
        <v>112</v>
      </c>
    </row>
    <row r="120" spans="1:8">
      <c r="F120" s="47"/>
      <c r="H120" s="26"/>
    </row>
    <row r="132" spans="7:9">
      <c r="G132" s="75"/>
      <c r="H132" s="75"/>
      <c r="I132" s="75"/>
    </row>
    <row r="133" spans="7:9">
      <c r="G133" s="75"/>
      <c r="H133" s="75"/>
      <c r="I133" s="75"/>
    </row>
    <row r="134" spans="7:9">
      <c r="G134" s="75"/>
      <c r="H134" s="75"/>
      <c r="I134" s="75"/>
    </row>
    <row r="137" spans="7:9">
      <c r="G137" s="26"/>
      <c r="H137" s="26"/>
    </row>
    <row r="138" spans="7:9">
      <c r="I138" s="44"/>
    </row>
    <row r="139" spans="7:9">
      <c r="I139" s="44"/>
    </row>
    <row r="140" spans="7:9">
      <c r="I140" s="44"/>
    </row>
    <row r="141" spans="7:9">
      <c r="I141" s="44"/>
    </row>
    <row r="142" spans="7:9">
      <c r="I142" s="44"/>
    </row>
    <row r="143" spans="7:9">
      <c r="G143" s="26"/>
      <c r="H143" s="26"/>
      <c r="I143" s="44"/>
    </row>
    <row r="144" spans="7:9">
      <c r="G144" s="26"/>
      <c r="H144" s="26"/>
      <c r="I144" s="44"/>
    </row>
    <row r="145" spans="8:8">
      <c r="H145" s="46"/>
    </row>
  </sheetData>
  <mergeCells count="8">
    <mergeCell ref="G134:I134"/>
    <mergeCell ref="G132:I132"/>
    <mergeCell ref="A6:F6"/>
    <mergeCell ref="A14:F14"/>
    <mergeCell ref="A15:F15"/>
    <mergeCell ref="A16:F16"/>
    <mergeCell ref="G133:I133"/>
    <mergeCell ref="A24:E24"/>
  </mergeCells>
  <phoneticPr fontId="0" type="noConversion"/>
  <printOptions horizontalCentered="1"/>
  <pageMargins left="0" right="0" top="7.8740157480315001E-2" bottom="0.15748031496063" header="0" footer="0"/>
  <pageSetup scale="85" orientation="portrait" r:id="rId1"/>
  <headerFooter alignWithMargins="0"/>
  <rowBreaks count="1" manualBreakCount="1">
    <brk id="12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2"/>
  <sheetViews>
    <sheetView showZeros="0" tabSelected="1" workbookViewId="0">
      <pane ySplit="6" topLeftCell="A7" activePane="bottomLeft" state="frozen"/>
      <selection pane="bottomLeft" activeCell="E17" sqref="E17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7" ht="21.75" customHeight="1">
      <c r="A5" s="25"/>
    </row>
    <row r="6" spans="1:7" ht="36" customHeight="1">
      <c r="A6" s="6"/>
      <c r="C6" s="6"/>
      <c r="D6" s="1"/>
    </row>
    <row r="7" spans="1:7" ht="18.75" customHeight="1">
      <c r="A7" s="6"/>
      <c r="B7" s="25"/>
      <c r="C7" s="6"/>
      <c r="D7" s="1"/>
    </row>
    <row r="8" spans="1:7" ht="18.75" customHeight="1">
      <c r="A8" s="6"/>
      <c r="B8" s="25"/>
      <c r="C8" s="6"/>
      <c r="D8" s="1"/>
    </row>
    <row r="9" spans="1:7" ht="18.75" customHeight="1">
      <c r="A9" s="6"/>
      <c r="B9" s="25"/>
      <c r="C9" s="6"/>
      <c r="D9" s="1"/>
    </row>
    <row r="10" spans="1:7" ht="18.75" customHeight="1">
      <c r="A10" s="6"/>
      <c r="B10" s="25"/>
      <c r="C10" s="6"/>
      <c r="D10" s="1"/>
    </row>
    <row r="11" spans="1:7">
      <c r="A11" s="6"/>
      <c r="B11" s="6"/>
      <c r="C11" s="6"/>
      <c r="D11" s="1"/>
    </row>
    <row r="12" spans="1:7" ht="15.75">
      <c r="A12" s="77" t="s">
        <v>34</v>
      </c>
      <c r="B12" s="77"/>
      <c r="C12" s="77"/>
      <c r="D12" s="77"/>
      <c r="E12" s="77"/>
      <c r="F12" s="77"/>
      <c r="G12" s="77"/>
    </row>
    <row r="13" spans="1:7" ht="15.75">
      <c r="A13" s="77" t="s">
        <v>119</v>
      </c>
      <c r="B13" s="77"/>
      <c r="C13" s="77"/>
      <c r="D13" s="77"/>
      <c r="E13" s="77"/>
      <c r="F13" s="77"/>
      <c r="G13" s="77"/>
    </row>
    <row r="14" spans="1:7" ht="15.75">
      <c r="A14" s="77" t="s">
        <v>15</v>
      </c>
      <c r="B14" s="77"/>
      <c r="C14" s="77"/>
      <c r="D14" s="77"/>
      <c r="E14" s="77"/>
      <c r="F14" s="77"/>
      <c r="G14" s="77"/>
    </row>
    <row r="15" spans="1:7" ht="12.75" hidden="1" customHeight="1">
      <c r="A15" s="7"/>
      <c r="B15" s="7"/>
      <c r="C15" s="7"/>
      <c r="D15" s="15"/>
      <c r="E15" s="16"/>
      <c r="F15" s="16"/>
      <c r="G15" s="16"/>
    </row>
    <row r="16" spans="1:7" ht="12.75" hidden="1" customHeight="1"/>
    <row r="19" spans="1:7" ht="15.75">
      <c r="A19" s="77" t="s">
        <v>38</v>
      </c>
      <c r="B19" s="77"/>
      <c r="C19" s="77"/>
      <c r="D19" s="77"/>
      <c r="E19" s="77"/>
      <c r="F19" s="77"/>
      <c r="G19" s="77"/>
    </row>
    <row r="20" spans="1:7" ht="15.75">
      <c r="A20" s="77"/>
      <c r="B20" s="77"/>
      <c r="C20" s="77"/>
      <c r="D20" s="77"/>
      <c r="E20" s="77"/>
      <c r="F20" s="77"/>
      <c r="G20" s="77"/>
    </row>
    <row r="21" spans="1:7" ht="15">
      <c r="D21" s="29"/>
      <c r="E21" s="29"/>
      <c r="F21" s="29"/>
      <c r="G21" s="29"/>
    </row>
    <row r="22" spans="1:7">
      <c r="D22" s="30"/>
      <c r="E22" s="30"/>
      <c r="F22" s="30"/>
      <c r="G22" s="30"/>
    </row>
    <row r="23" spans="1:7" ht="30" customHeight="1">
      <c r="A23" s="83" t="s">
        <v>31</v>
      </c>
      <c r="B23" s="83"/>
      <c r="C23" s="83"/>
      <c r="D23" s="83"/>
      <c r="E23" s="32"/>
      <c r="F23" s="32"/>
      <c r="G23" s="31" t="s">
        <v>32</v>
      </c>
    </row>
    <row r="24" spans="1:7" ht="43.5" customHeight="1">
      <c r="A24" s="80" t="s">
        <v>117</v>
      </c>
      <c r="B24" s="80"/>
      <c r="C24" s="80"/>
      <c r="D24" s="80"/>
      <c r="E24" s="34"/>
      <c r="F24" s="34"/>
      <c r="G24" s="38">
        <f>+ejecucion!F20</f>
        <v>292491733.12</v>
      </c>
    </row>
    <row r="25" spans="1:7" ht="40.5" customHeight="1">
      <c r="A25" s="80" t="s">
        <v>85</v>
      </c>
      <c r="B25" s="80"/>
      <c r="C25" s="80"/>
      <c r="D25" s="80"/>
      <c r="E25" s="34"/>
      <c r="F25" s="35"/>
      <c r="G25" s="39">
        <f>+ejecucion!F21</f>
        <v>0</v>
      </c>
    </row>
    <row r="26" spans="1:7" ht="30" customHeight="1">
      <c r="A26" s="81" t="s">
        <v>46</v>
      </c>
      <c r="B26" s="81"/>
      <c r="C26" s="81"/>
      <c r="D26" s="81"/>
      <c r="E26" s="35"/>
      <c r="F26" s="35"/>
      <c r="G26" s="40">
        <f>+G24+G25</f>
        <v>292491733.12</v>
      </c>
    </row>
    <row r="27" spans="1:7" ht="30" customHeight="1">
      <c r="A27" s="36"/>
      <c r="B27" s="36"/>
      <c r="C27" s="36"/>
      <c r="D27" s="37"/>
      <c r="E27" s="35"/>
      <c r="F27" s="35"/>
      <c r="G27" s="35"/>
    </row>
    <row r="28" spans="1:7" ht="30" customHeight="1">
      <c r="A28" s="81" t="s">
        <v>33</v>
      </c>
      <c r="B28" s="81"/>
      <c r="C28" s="36"/>
      <c r="D28" s="35"/>
      <c r="E28" s="35"/>
      <c r="F28" s="35"/>
      <c r="G28" s="35"/>
    </row>
    <row r="29" spans="1:7" ht="30" customHeight="1">
      <c r="A29" s="82" t="s">
        <v>35</v>
      </c>
      <c r="B29" s="82"/>
      <c r="C29" s="82"/>
      <c r="D29" s="82"/>
      <c r="E29" s="35"/>
      <c r="F29" s="38"/>
      <c r="G29" s="38">
        <f>+ejecucion!F115</f>
        <v>36034695.719999991</v>
      </c>
    </row>
    <row r="30" spans="1:7" ht="30" customHeight="1" thickBot="1">
      <c r="A30" s="79" t="s">
        <v>118</v>
      </c>
      <c r="B30" s="79"/>
      <c r="C30" s="79"/>
      <c r="D30" s="79"/>
      <c r="E30" s="38"/>
      <c r="F30" s="37"/>
      <c r="G30" s="41">
        <f>+G26-G29</f>
        <v>256457037.40000001</v>
      </c>
    </row>
    <row r="31" spans="1:7" ht="30" customHeight="1" thickTop="1">
      <c r="A31" s="79"/>
      <c r="B31" s="79"/>
      <c r="C31" s="79"/>
      <c r="D31" s="24"/>
      <c r="E31" s="37"/>
      <c r="F31" s="24"/>
      <c r="G31" s="33"/>
    </row>
    <row r="32" spans="1:7" ht="15.75">
      <c r="E32" s="24"/>
    </row>
  </sheetData>
  <mergeCells count="13">
    <mergeCell ref="A12:G12"/>
    <mergeCell ref="A13:G13"/>
    <mergeCell ref="A14:G14"/>
    <mergeCell ref="A24:D24"/>
    <mergeCell ref="A23:D23"/>
    <mergeCell ref="A31:C31"/>
    <mergeCell ref="A19:G19"/>
    <mergeCell ref="A20:G20"/>
    <mergeCell ref="A25:D25"/>
    <mergeCell ref="A26:D26"/>
    <mergeCell ref="A29:D29"/>
    <mergeCell ref="A28:B28"/>
    <mergeCell ref="A30:D3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westrella</cp:lastModifiedBy>
  <cp:lastPrinted>2013-07-02T14:18:17Z</cp:lastPrinted>
  <dcterms:created xsi:type="dcterms:W3CDTF">2006-01-17T19:13:45Z</dcterms:created>
  <dcterms:modified xsi:type="dcterms:W3CDTF">2013-07-03T15:15:45Z</dcterms:modified>
</cp:coreProperties>
</file>