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 Mayo 2013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ejecucion!$A$1:$G$50</definedName>
    <definedName name="_xlnm.Print_Area" localSheetId="1">resumen!$A$1:$G$37</definedName>
    <definedName name="MyExchangeRate">#REF!</definedName>
    <definedName name="_xlnm.Print_Titles" localSheetId="0">ejecucion!$1:$22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G42" i="7" l="1"/>
  <c r="F29" i="7"/>
  <c r="F40" i="7" l="1"/>
  <c r="F38" i="7"/>
  <c r="F36" i="7"/>
  <c r="F33" i="7"/>
  <c r="F32" i="7" s="1"/>
  <c r="F27" i="7"/>
  <c r="F26" i="7" l="1"/>
  <c r="F35" i="7"/>
  <c r="F25" i="7" l="1"/>
  <c r="G43" i="7" s="1"/>
  <c r="G30" i="8" s="1"/>
  <c r="G25" i="8" l="1"/>
  <c r="G21" i="7" l="1"/>
  <c r="G44" i="7" s="1"/>
  <c r="G26" i="8"/>
  <c r="G27" i="8" l="1"/>
  <c r="G31" i="8" l="1"/>
</calcChain>
</file>

<file path=xl/sharedStrings.xml><?xml version="1.0" encoding="utf-8"?>
<sst xmlns="http://schemas.openxmlformats.org/spreadsheetml/2006/main" count="62" uniqueCount="58">
  <si>
    <t>SOBRESUELDOS</t>
  </si>
  <si>
    <t>(En RD$)</t>
  </si>
  <si>
    <t>Total Servicios Personales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</si>
  <si>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</si>
  <si>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</si>
  <si>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</si>
  <si>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</si>
  <si>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</si>
  <si>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</si>
  <si>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</si>
  <si>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</si>
  <si>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</si>
  <si>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</si>
  <si>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</si>
  <si>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</si>
  <si>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</si>
  <si>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</si>
  <si>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</si>
  <si>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</si>
  <si>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</si>
  <si>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</si>
  <si>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</si>
  <si>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</si>
  <si>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RESUMEN EJECUCIÓN PRESUPUESTARIA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</si>
  <si>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</si>
  <si>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</si>
  <si>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</si>
  <si>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</si>
  <si>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</si>
  <si>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</si>
  <si>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</si>
  <si>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</si>
  <si>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</si>
  <si>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2.1.1</t>
  </si>
  <si>
    <t>2.1.2</t>
  </si>
  <si>
    <t>2.1.5</t>
  </si>
  <si>
    <t>2.1.1.1</t>
  </si>
  <si>
    <t>2.1.1.2</t>
  </si>
  <si>
    <t>2.1.2.2</t>
  </si>
  <si>
    <t>2.1.5.1</t>
  </si>
  <si>
    <t>2.1.5.2</t>
  </si>
  <si>
    <t>2.1.5.3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</si>
  <si>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</si>
  <si>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</si>
  <si>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</si>
  <si>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</si>
  <si>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</si>
  <si>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</si>
  <si>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</si>
  <si>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EJECUCIÓN PRESUPUESTARIA,  2015</t>
  </si>
  <si>
    <t>Período del 01/01/2015 al 31/01/2015</t>
  </si>
  <si>
    <t>BALANCE DISPONIBLE PARA COMPROMISOS PENDIENTES AL 1/1/2015</t>
  </si>
  <si>
    <t>TOTAL INGRESOS POR PARTIDAS PRESUPUESTARIAS, ENERO 2015</t>
  </si>
  <si>
    <t xml:space="preserve"> - Balance disponible al 1/1/2015</t>
  </si>
  <si>
    <t>Del 1ro. de enero al 31, 2015</t>
  </si>
  <si>
    <t>BALANCE  DISPONIBLE AL 31/1/2015</t>
  </si>
  <si>
    <t>2.1.1.2.06</t>
  </si>
  <si>
    <t>Jornales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</si>
</sst>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6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3" fillId="0" borderId="0" xfId="3" applyFont="1" applyBorder="1" applyAlignment="1"/>
    <xf numFmtId="43" fontId="3" fillId="0" borderId="0" xfId="2" applyFont="1" applyBorder="1" applyAlignment="1"/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49"/>
  <sheetViews>
    <sheetView showZeros="0" topLeftCell="A10" zoomScaleNormal="100" workbookViewId="0">
      <selection activeCell="G20" sqref="G20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55"/>
      <c r="B6" s="55"/>
      <c r="C6" s="55"/>
      <c r="D6" s="55"/>
      <c r="E6" s="55"/>
      <c r="F6" s="55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54" t="s">
        <v>49</v>
      </c>
      <c r="B14" s="54"/>
      <c r="C14" s="54"/>
      <c r="D14" s="54"/>
      <c r="E14" s="54"/>
      <c r="F14" s="54"/>
      <c r="G14" s="54"/>
    </row>
    <row r="15" spans="1:8" ht="15.75" x14ac:dyDescent="0.25">
      <c r="A15" s="54" t="s">
        <v>50</v>
      </c>
      <c r="B15" s="54"/>
      <c r="C15" s="54"/>
      <c r="D15" s="54"/>
      <c r="E15" s="54"/>
      <c r="F15" s="54"/>
      <c r="G15" s="54"/>
    </row>
    <row r="16" spans="1:8" ht="15.75" x14ac:dyDescent="0.25">
      <c r="A16" s="54" t="s">
        <v>1</v>
      </c>
      <c r="B16" s="54"/>
      <c r="C16" s="54"/>
      <c r="D16" s="54"/>
      <c r="E16" s="54"/>
      <c r="F16" s="54"/>
      <c r="G16" s="54"/>
    </row>
    <row r="17" spans="1:9" ht="15.75" x14ac:dyDescent="0.25">
      <c r="A17" s="45"/>
      <c r="B17" s="45"/>
      <c r="C17" s="45"/>
      <c r="D17" s="45"/>
      <c r="E17" s="45"/>
      <c r="F17" s="45"/>
    </row>
    <row r="18" spans="1:9" ht="15.75" x14ac:dyDescent="0.25">
      <c r="A18" s="5"/>
      <c r="B18" s="5"/>
      <c r="C18" s="5"/>
      <c r="D18" s="11"/>
      <c r="E18" s="12"/>
      <c r="G18" s="33" t="s">
        <v>13</v>
      </c>
    </row>
    <row r="19" spans="1:9" ht="16.5" customHeight="1" x14ac:dyDescent="0.2">
      <c r="A19" s="44" t="s">
        <v>51</v>
      </c>
      <c r="B19" s="44"/>
      <c r="C19" s="13"/>
      <c r="D19" s="6"/>
      <c r="E19" s="14"/>
      <c r="G19" s="43">
        <v>443450067</v>
      </c>
    </row>
    <row r="20" spans="1:9" ht="16.5" customHeight="1" thickBot="1" x14ac:dyDescent="0.25">
      <c r="A20" s="44" t="s">
        <v>52</v>
      </c>
      <c r="B20" s="44"/>
      <c r="C20" s="13"/>
      <c r="D20" s="6"/>
      <c r="E20" s="14"/>
      <c r="G20" s="43">
        <v>0</v>
      </c>
    </row>
    <row r="21" spans="1:9" ht="16.5" customHeight="1" thickBot="1" x14ac:dyDescent="0.3">
      <c r="A21" s="13" t="s">
        <v>18</v>
      </c>
      <c r="B21" s="13"/>
      <c r="C21" s="5"/>
      <c r="D21" s="11"/>
      <c r="E21" s="14"/>
      <c r="G21" s="42">
        <f>SUM(G19:G20)</f>
        <v>443450067</v>
      </c>
    </row>
    <row r="22" spans="1:9" ht="16.5" thickTop="1" x14ac:dyDescent="0.25">
      <c r="A22" s="13"/>
      <c r="B22" s="5"/>
      <c r="C22" s="5"/>
      <c r="D22" s="11"/>
      <c r="E22" s="14"/>
      <c r="F22" s="18"/>
    </row>
    <row r="23" spans="1:9" s="47" customFormat="1" x14ac:dyDescent="0.2">
      <c r="A23" s="53" t="s">
        <v>12</v>
      </c>
      <c r="B23" s="53"/>
      <c r="C23" s="53"/>
      <c r="D23" s="53"/>
      <c r="E23" s="53"/>
      <c r="F23" s="53"/>
      <c r="G23" s="12"/>
      <c r="H23" s="12"/>
    </row>
    <row r="24" spans="1:9" s="47" customFormat="1" ht="15.75" x14ac:dyDescent="0.2">
      <c r="A24" s="34" t="s">
        <v>5</v>
      </c>
      <c r="B24" s="34" t="s">
        <v>4</v>
      </c>
      <c r="C24" s="34" t="s">
        <v>6</v>
      </c>
      <c r="D24" s="34" t="s">
        <v>42</v>
      </c>
      <c r="E24" s="35" t="s">
        <v>20</v>
      </c>
      <c r="F24" s="36">
        <v>2014</v>
      </c>
      <c r="G24" s="12"/>
      <c r="H24" s="12"/>
    </row>
    <row r="25" spans="1:9" s="47" customFormat="1" ht="15.75" x14ac:dyDescent="0.25">
      <c r="A25" s="48">
        <v>2.1</v>
      </c>
      <c r="B25" s="49"/>
      <c r="E25" s="46" t="s">
        <v>3</v>
      </c>
      <c r="F25" s="50">
        <f>F26+F32+F35</f>
        <v>7413571</v>
      </c>
      <c r="G25" s="12"/>
      <c r="H25" s="12"/>
    </row>
    <row r="26" spans="1:9" s="47" customFormat="1" x14ac:dyDescent="0.2">
      <c r="A26" s="49"/>
      <c r="B26" s="48" t="s">
        <v>33</v>
      </c>
      <c r="E26" s="48" t="s">
        <v>45</v>
      </c>
      <c r="F26" s="50">
        <f>F27+F29</f>
        <v>6258950</v>
      </c>
      <c r="G26" s="12"/>
      <c r="H26" s="12"/>
    </row>
    <row r="27" spans="1:9" s="47" customFormat="1" x14ac:dyDescent="0.2">
      <c r="A27" s="49"/>
      <c r="B27" s="49"/>
      <c r="C27" s="51" t="s">
        <v>36</v>
      </c>
      <c r="E27" s="48" t="s">
        <v>43</v>
      </c>
      <c r="F27" s="50">
        <f t="shared" ref="F27" si="0">SUM(F28)</f>
        <v>5973550</v>
      </c>
      <c r="G27" s="12"/>
      <c r="H27" s="12"/>
    </row>
    <row r="28" spans="1:9" s="47" customFormat="1" x14ac:dyDescent="0.2">
      <c r="A28" s="49"/>
      <c r="B28" s="49"/>
      <c r="D28" s="51" t="s">
        <v>26</v>
      </c>
      <c r="E28" s="47" t="s">
        <v>44</v>
      </c>
      <c r="F28" s="52">
        <v>5973550</v>
      </c>
      <c r="G28" s="12"/>
      <c r="H28" s="12"/>
    </row>
    <row r="29" spans="1:9" s="47" customFormat="1" x14ac:dyDescent="0.2">
      <c r="A29" s="49"/>
      <c r="B29" s="49"/>
      <c r="C29" s="51" t="s">
        <v>37</v>
      </c>
      <c r="E29" s="48" t="s">
        <v>47</v>
      </c>
      <c r="F29" s="50">
        <f>SUM(F30:F31)</f>
        <v>285400</v>
      </c>
      <c r="G29" s="12"/>
      <c r="H29" s="12"/>
    </row>
    <row r="30" spans="1:9" s="47" customFormat="1" x14ac:dyDescent="0.2">
      <c r="A30" s="49"/>
      <c r="B30" s="49"/>
      <c r="D30" s="51" t="s">
        <v>25</v>
      </c>
      <c r="E30" s="51" t="s">
        <v>24</v>
      </c>
      <c r="F30" s="52">
        <v>198400</v>
      </c>
      <c r="G30" s="12"/>
      <c r="H30" s="12"/>
    </row>
    <row r="31" spans="1:9" s="47" customFormat="1" x14ac:dyDescent="0.2">
      <c r="A31" s="49"/>
      <c r="B31" s="49"/>
      <c r="D31" s="51" t="s">
        <v>56</v>
      </c>
      <c r="E31" s="51" t="s">
        <v>57</v>
      </c>
      <c r="F31" s="52">
        <v>87000</v>
      </c>
      <c r="G31" s="12"/>
      <c r="H31" s="61"/>
      <c r="I31" s="62"/>
    </row>
    <row r="32" spans="1:9" s="47" customFormat="1" x14ac:dyDescent="0.2">
      <c r="A32" s="49"/>
      <c r="B32" s="48" t="s">
        <v>34</v>
      </c>
      <c r="E32" s="48" t="s">
        <v>0</v>
      </c>
      <c r="F32" s="50">
        <f t="shared" ref="F32" si="1">F33</f>
        <v>256000</v>
      </c>
      <c r="G32" s="12"/>
      <c r="H32" s="12"/>
    </row>
    <row r="33" spans="1:8" s="47" customFormat="1" x14ac:dyDescent="0.2">
      <c r="A33" s="49"/>
      <c r="B33" s="49"/>
      <c r="C33" s="51" t="s">
        <v>38</v>
      </c>
      <c r="E33" s="48" t="s">
        <v>46</v>
      </c>
      <c r="F33" s="50">
        <f t="shared" ref="F33" si="2">SUM(F34)</f>
        <v>256000</v>
      </c>
      <c r="G33" s="12"/>
      <c r="H33" s="12"/>
    </row>
    <row r="34" spans="1:8" s="47" customFormat="1" x14ac:dyDescent="0.2">
      <c r="A34" s="49"/>
      <c r="B34" s="49"/>
      <c r="D34" s="51" t="s">
        <v>28</v>
      </c>
      <c r="E34" s="51" t="s">
        <v>27</v>
      </c>
      <c r="F34" s="52">
        <v>256000</v>
      </c>
      <c r="G34" s="12"/>
      <c r="H34" s="12"/>
    </row>
    <row r="35" spans="1:8" s="47" customFormat="1" x14ac:dyDescent="0.2">
      <c r="A35" s="49"/>
      <c r="B35" s="48" t="s">
        <v>35</v>
      </c>
      <c r="E35" s="48" t="s">
        <v>48</v>
      </c>
      <c r="F35" s="50">
        <f t="shared" ref="F35" si="3">F36+F38+F40</f>
        <v>898621</v>
      </c>
      <c r="G35" s="12"/>
      <c r="H35" s="12"/>
    </row>
    <row r="36" spans="1:8" s="47" customFormat="1" x14ac:dyDescent="0.2">
      <c r="A36" s="49"/>
      <c r="B36" s="49"/>
      <c r="C36" s="51" t="s">
        <v>39</v>
      </c>
      <c r="E36" s="48" t="s">
        <v>15</v>
      </c>
      <c r="F36" s="50">
        <f t="shared" ref="F36" si="4">SUM(F37)</f>
        <v>413747.62</v>
      </c>
      <c r="G36" s="12"/>
      <c r="H36" s="12"/>
    </row>
    <row r="37" spans="1:8" s="47" customFormat="1" x14ac:dyDescent="0.2">
      <c r="A37" s="49"/>
      <c r="B37" s="49"/>
      <c r="D37" s="51" t="s">
        <v>29</v>
      </c>
      <c r="E37" s="51" t="s">
        <v>15</v>
      </c>
      <c r="F37" s="52">
        <v>413747.62</v>
      </c>
      <c r="G37" s="12"/>
      <c r="H37" s="12"/>
    </row>
    <row r="38" spans="1:8" s="47" customFormat="1" x14ac:dyDescent="0.2">
      <c r="A38" s="49"/>
      <c r="B38" s="49"/>
      <c r="C38" s="51" t="s">
        <v>40</v>
      </c>
      <c r="E38" s="48" t="s">
        <v>30</v>
      </c>
      <c r="F38" s="50">
        <f t="shared" ref="F38" si="5">SUM(F39)</f>
        <v>431669.35</v>
      </c>
      <c r="G38" s="12"/>
      <c r="H38" s="12"/>
    </row>
    <row r="39" spans="1:8" s="47" customFormat="1" x14ac:dyDescent="0.2">
      <c r="A39" s="49"/>
      <c r="B39" s="49"/>
      <c r="D39" s="51" t="s">
        <v>31</v>
      </c>
      <c r="E39" s="51" t="s">
        <v>30</v>
      </c>
      <c r="F39" s="52">
        <v>431669.35</v>
      </c>
      <c r="G39" s="12"/>
      <c r="H39" s="12"/>
    </row>
    <row r="40" spans="1:8" s="47" customFormat="1" x14ac:dyDescent="0.2">
      <c r="A40" s="49"/>
      <c r="B40" s="49"/>
      <c r="C40" s="51" t="s">
        <v>41</v>
      </c>
      <c r="E40" s="48" t="s">
        <v>7</v>
      </c>
      <c r="F40" s="50">
        <f t="shared" ref="F40" si="6">SUM(F41)</f>
        <v>53204.03</v>
      </c>
      <c r="G40" s="12"/>
      <c r="H40" s="12"/>
    </row>
    <row r="41" spans="1:8" s="47" customFormat="1" x14ac:dyDescent="0.2">
      <c r="A41" s="49"/>
      <c r="B41" s="49"/>
      <c r="D41" s="51" t="s">
        <v>32</v>
      </c>
      <c r="E41" s="51" t="s">
        <v>7</v>
      </c>
      <c r="F41" s="52">
        <v>53204.03</v>
      </c>
      <c r="G41" s="12"/>
      <c r="H41" s="12"/>
    </row>
    <row r="42" spans="1:8" ht="18" customHeight="1" x14ac:dyDescent="0.2">
      <c r="A42" s="8"/>
      <c r="B42" s="8"/>
      <c r="C42" s="15"/>
      <c r="E42" s="6" t="s">
        <v>2</v>
      </c>
      <c r="F42" s="2"/>
      <c r="G42" s="12">
        <f>+F25</f>
        <v>7413571</v>
      </c>
    </row>
    <row r="43" spans="1:8" ht="15.75" x14ac:dyDescent="0.25">
      <c r="A43" s="38"/>
      <c r="B43" s="38"/>
      <c r="C43" s="38"/>
      <c r="D43" s="38"/>
      <c r="E43" s="37" t="s">
        <v>16</v>
      </c>
      <c r="F43" s="39"/>
      <c r="G43" s="40">
        <f>SUM(G25:G42)</f>
        <v>7413571</v>
      </c>
    </row>
    <row r="44" spans="1:8" ht="16.5" thickBot="1" x14ac:dyDescent="0.3">
      <c r="A44" s="38"/>
      <c r="B44" s="38"/>
      <c r="C44" s="38"/>
      <c r="D44" s="38"/>
      <c r="E44" s="37" t="s">
        <v>17</v>
      </c>
      <c r="F44" s="39"/>
      <c r="G44" s="41">
        <f>G21-G43</f>
        <v>436036496</v>
      </c>
    </row>
    <row r="45" spans="1:8" ht="13.5" thickTop="1" x14ac:dyDescent="0.2"/>
    <row r="47" spans="1:8" x14ac:dyDescent="0.2">
      <c r="E47" s="9"/>
    </row>
    <row r="48" spans="1:8" x14ac:dyDescent="0.2">
      <c r="E48" s="10" t="s">
        <v>21</v>
      </c>
    </row>
    <row r="49" spans="5:5" x14ac:dyDescent="0.2">
      <c r="E49" s="32">
        <v>42035</v>
      </c>
    </row>
  </sheetData>
  <mergeCells count="5">
    <mergeCell ref="A23:F23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workbookViewId="0">
      <pane ySplit="6" topLeftCell="A7" activePane="bottomLeft" state="frozen"/>
      <selection pane="bottomLeft" activeCell="A32" sqref="A32:C32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55"/>
      <c r="B11" s="55"/>
      <c r="C11" s="55"/>
      <c r="D11" s="55"/>
      <c r="E11" s="55"/>
      <c r="F11" s="55"/>
      <c r="G11" s="55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54" t="s">
        <v>23</v>
      </c>
      <c r="B13" s="54"/>
      <c r="C13" s="54"/>
      <c r="D13" s="54"/>
      <c r="E13" s="54"/>
      <c r="F13" s="54"/>
      <c r="G13" s="54"/>
    </row>
    <row r="14" spans="1:10" ht="15.75" x14ac:dyDescent="0.25">
      <c r="A14" s="54" t="s">
        <v>54</v>
      </c>
      <c r="B14" s="54"/>
      <c r="C14" s="54"/>
      <c r="D14" s="54"/>
      <c r="E14" s="54"/>
      <c r="F14" s="54"/>
      <c r="G14" s="54"/>
    </row>
    <row r="15" spans="1:10" ht="15.75" x14ac:dyDescent="0.25">
      <c r="A15" s="54" t="s">
        <v>1</v>
      </c>
      <c r="B15" s="54"/>
      <c r="C15" s="54"/>
      <c r="D15" s="54"/>
      <c r="E15" s="54"/>
      <c r="F15" s="54"/>
      <c r="G15" s="54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54" t="s">
        <v>14</v>
      </c>
      <c r="B20" s="54"/>
      <c r="C20" s="54"/>
      <c r="D20" s="54"/>
      <c r="E20" s="54"/>
      <c r="F20" s="54"/>
      <c r="G20" s="54"/>
    </row>
    <row r="21" spans="1:7" ht="15.75" x14ac:dyDescent="0.25">
      <c r="A21" s="54"/>
      <c r="B21" s="54"/>
      <c r="C21" s="54"/>
      <c r="D21" s="54"/>
      <c r="E21" s="54"/>
      <c r="F21" s="54"/>
      <c r="G21" s="54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60" t="s">
        <v>8</v>
      </c>
      <c r="B24" s="60"/>
      <c r="C24" s="60"/>
      <c r="D24" s="60"/>
      <c r="E24" s="22"/>
      <c r="F24" s="22"/>
      <c r="G24" s="21" t="s">
        <v>9</v>
      </c>
    </row>
    <row r="25" spans="1:7" ht="43.5" customHeight="1" x14ac:dyDescent="0.25">
      <c r="A25" s="57" t="s">
        <v>53</v>
      </c>
      <c r="B25" s="57"/>
      <c r="C25" s="57"/>
      <c r="D25" s="57"/>
      <c r="E25" s="24"/>
      <c r="F25" s="24"/>
      <c r="G25" s="28">
        <f>+ejecucion!G19</f>
        <v>443450067</v>
      </c>
    </row>
    <row r="26" spans="1:7" ht="40.5" customHeight="1" x14ac:dyDescent="0.25">
      <c r="A26" s="57" t="s">
        <v>22</v>
      </c>
      <c r="B26" s="57"/>
      <c r="C26" s="57"/>
      <c r="D26" s="57"/>
      <c r="E26" s="24"/>
      <c r="F26" s="25"/>
      <c r="G26" s="29">
        <f>+ejecucion!G20</f>
        <v>0</v>
      </c>
    </row>
    <row r="27" spans="1:7" ht="30" customHeight="1" x14ac:dyDescent="0.25">
      <c r="A27" s="58" t="s">
        <v>19</v>
      </c>
      <c r="B27" s="58"/>
      <c r="C27" s="58"/>
      <c r="D27" s="58"/>
      <c r="E27" s="25"/>
      <c r="F27" s="25"/>
      <c r="G27" s="30">
        <f>+G25+G26</f>
        <v>443450067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58" t="s">
        <v>10</v>
      </c>
      <c r="B29" s="58"/>
      <c r="C29" s="26"/>
      <c r="D29" s="25"/>
      <c r="E29" s="25"/>
      <c r="F29" s="25"/>
      <c r="G29" s="25"/>
    </row>
    <row r="30" spans="1:7" ht="30" customHeight="1" x14ac:dyDescent="0.25">
      <c r="A30" s="59" t="s">
        <v>11</v>
      </c>
      <c r="B30" s="59"/>
      <c r="C30" s="59"/>
      <c r="D30" s="59"/>
      <c r="E30" s="25"/>
      <c r="F30" s="28"/>
      <c r="G30" s="28">
        <f>ejecucion!G43</f>
        <v>7413571</v>
      </c>
    </row>
    <row r="31" spans="1:7" ht="30" customHeight="1" thickBot="1" x14ac:dyDescent="0.3">
      <c r="A31" s="56" t="s">
        <v>55</v>
      </c>
      <c r="B31" s="56"/>
      <c r="C31" s="56"/>
      <c r="D31" s="56"/>
      <c r="E31" s="28"/>
      <c r="F31" s="27"/>
      <c r="G31" s="31">
        <f>+G27-G30</f>
        <v>436036496</v>
      </c>
    </row>
    <row r="32" spans="1:7" ht="30" customHeight="1" thickTop="1" x14ac:dyDescent="0.25">
      <c r="A32" s="56"/>
      <c r="B32" s="56"/>
      <c r="C32" s="56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2015-02-02T14:24:41Z</cp:lastPrinted>
  <dcterms:created xsi:type="dcterms:W3CDTF">2006-01-17T19:13:45Z</dcterms:created>
  <dcterms:modified xsi:type="dcterms:W3CDTF">2015-02-02T14:24:45Z</dcterms:modified>
</cp:coreProperties>
</file>