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ejecucion!$A$1:$G$97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88" i="7" l="1"/>
  <c r="F87" i="7"/>
  <c r="F85" i="7"/>
  <c r="F84" i="7"/>
  <c r="F82" i="7"/>
  <c r="F81" i="7"/>
  <c r="F78" i="7"/>
  <c r="F76" i="7"/>
  <c r="F75" i="7" s="1"/>
  <c r="F74" i="7" s="1"/>
  <c r="F79" i="7"/>
  <c r="F61" i="7" l="1"/>
  <c r="F59" i="7"/>
  <c r="F56" i="7"/>
  <c r="F55" i="7" s="1"/>
  <c r="F53" i="7"/>
  <c r="F51" i="7"/>
  <c r="F49" i="7"/>
  <c r="F47" i="7"/>
  <c r="F58" i="7" l="1"/>
  <c r="F46" i="7"/>
  <c r="F31" i="7" l="1"/>
  <c r="F64" i="7" l="1"/>
  <c r="F63" i="7" s="1"/>
  <c r="F69" i="7" l="1"/>
  <c r="F67" i="7" l="1"/>
  <c r="F35" i="7" l="1"/>
  <c r="F34" i="7" s="1"/>
  <c r="G90" i="7" l="1"/>
  <c r="F71" i="7"/>
  <c r="F66" i="7" s="1"/>
  <c r="F45" i="7" l="1"/>
  <c r="G73" i="7" s="1"/>
  <c r="F26" i="7"/>
  <c r="F28" i="7" l="1"/>
  <c r="F25" i="7" s="1"/>
  <c r="F42" i="7" l="1"/>
  <c r="F40" i="7"/>
  <c r="F38" i="7"/>
  <c r="F37" i="7" l="1"/>
  <c r="F24" i="7" s="1"/>
  <c r="G44" i="7" l="1"/>
  <c r="G92" i="7" s="1"/>
  <c r="G20" i="7"/>
  <c r="G26" i="8"/>
  <c r="G30" i="8" l="1"/>
  <c r="G25" i="8"/>
  <c r="G27" i="8" s="1"/>
  <c r="G93" i="7" l="1"/>
  <c r="G31" i="8"/>
</calcChain>
</file>

<file path=xl/sharedStrings.xml><?xml version="1.0" encoding="utf-8"?>
<sst xmlns="http://schemas.openxmlformats.org/spreadsheetml/2006/main" count="156" uniqueCount="141">
  <si>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</si>
  <si>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</si>
  <si>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</si>
  <si>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</si>
  <si>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</si>
  <si>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</si>
  <si>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</si>
  <si>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</si>
  <si>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</si>
  <si>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</si>
  <si>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</si>
  <si>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</si>
  <si>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</si>
  <si>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</si>
  <si>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</si>
  <si>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</si>
  <si>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</si>
  <si>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</si>
  <si>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</si>
  <si>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</si>
  <si>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</si>
  <si>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</si>
  <si>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</si>
  <si>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</si>
  <si>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</si>
  <si>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</si>
  <si>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</si>
  <si>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</si>
  <si>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</si>
  <si>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</si>
  <si>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</si>
  <si>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</si>
  <si>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</si>
  <si>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</si>
  <si>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</si>
  <si>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</si>
  <si>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</si>
  <si>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</si>
  <si>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</si>
  <si>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</si>
  <si>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</si>
  <si>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</si>
  <si>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</si>
  <si>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</si>
  <si>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</si>
  <si>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</si>
  <si>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</si>
  <si>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</si>
  <si>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</si>
  <si>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</si>
  <si>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</si>
  <si>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</si>
  <si>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</si>
  <si>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</si>
  <si>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</si>
  <si>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</si>
  <si>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</si>
  <si>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</si>
  <si>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</si>
  <si>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</si>
  <si>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</si>
  <si>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</si>
  <si>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</si>
  <si>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</si>
  <si>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</si>
  <si>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</si>
  <si>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</si>
  <si>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</si>
  <si>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</si>
  <si>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</si>
  <si>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</si>
  <si>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</si>
  <si>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</si>
  <si>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</si>
  <si>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2.2.8.2</t>
  </si>
  <si>
    <t>Comisiones y gastos bancarios</t>
  </si>
  <si>
    <t>2.2.8.2.01</t>
  </si>
  <si>
    <t>2.2.5</t>
  </si>
  <si>
    <t>ALQUILERES Y RENTAS</t>
  </si>
  <si>
    <t>2.2.5.1</t>
  </si>
  <si>
    <t>Alquileres y rentas de edificios y locales</t>
  </si>
  <si>
    <t>2.2.5.1.01</t>
  </si>
  <si>
    <t>2.2.8.6</t>
  </si>
  <si>
    <t>Organización de Eventos y Festividades</t>
  </si>
  <si>
    <t>TOTAL INGRESOS POR PARTIDAS PRESUPUESTARIAS, MAYO 2015</t>
  </si>
  <si>
    <t>2.2.1.5</t>
  </si>
  <si>
    <t>Servicios de Internet televisión por cable</t>
  </si>
  <si>
    <t>2.2.1.5.01</t>
  </si>
  <si>
    <t>2.2.8.6.02</t>
  </si>
  <si>
    <t>Festividades</t>
  </si>
  <si>
    <t>2.3.7</t>
  </si>
  <si>
    <t>2.3.7.1</t>
  </si>
  <si>
    <t>2.3.7.1.02</t>
  </si>
  <si>
    <t>Gasoil</t>
  </si>
  <si>
    <t>COMBUSTIBLES, LUBRICANTES Y PRODUCTOS QUIMICOS CONEXOS</t>
  </si>
  <si>
    <t>Combustibles y lubricantes</t>
  </si>
  <si>
    <t>2.2.6</t>
  </si>
  <si>
    <t>SEGUROS</t>
  </si>
  <si>
    <t>2.2.6.2</t>
  </si>
  <si>
    <t>Seguro de Bienes Muebles</t>
  </si>
  <si>
    <t>2.2.6.2.01</t>
  </si>
  <si>
    <t>Período del 01/06/2015 al 30/06/2015</t>
  </si>
  <si>
    <t>BALANCE DISPONIBLE PARA COMPROMISOS PENDIENTES AL 1/06/2015</t>
  </si>
  <si>
    <t>Del 1ro. Junio al 30, 2015</t>
  </si>
  <si>
    <t xml:space="preserve"> - Balance disponible al 01/06/2015</t>
  </si>
  <si>
    <t>BALANCE  DISPONIBLE AL 30/06/2015</t>
  </si>
  <si>
    <t>2.1.1.5</t>
  </si>
  <si>
    <t>2.1.1.5.01</t>
  </si>
  <si>
    <t>2.1.1.5.04</t>
  </si>
  <si>
    <t>Proporcion de vacaciones no disfrutadas</t>
  </si>
  <si>
    <t>Prestaciones Económicas</t>
  </si>
  <si>
    <t>2.2.2</t>
  </si>
  <si>
    <t>PUBLICIDAD, IMPRESION Y ENCUADERNACION</t>
  </si>
  <si>
    <t>2.2.2.1</t>
  </si>
  <si>
    <t>Publicidad y propaganda</t>
  </si>
  <si>
    <t>2.2.2.1.01</t>
  </si>
  <si>
    <t>2.2.5.8</t>
  </si>
  <si>
    <t>Otros Alquileres</t>
  </si>
  <si>
    <t>2.2.5.8.01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</si>
  <si>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</si>
  <si>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</si>
  <si>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</si>
  <si>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</si>
  <si>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</si>
  <si>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</si>
  <si>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</si>
  <si>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</si>
  <si>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</si>
  <si>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</si>
  <si>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</si>
  <si>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2.3.3</t>
  </si>
  <si>
    <t>PRODUCTOS DE PAPEL, CARTON E IMPRESOS</t>
  </si>
  <si>
    <t>2.3.3.3</t>
  </si>
  <si>
    <t>Productos de artes gráficas</t>
  </si>
  <si>
    <t>2.3.3.3.01</t>
  </si>
  <si>
    <t>2.3.6</t>
  </si>
  <si>
    <t>2.3.6.2</t>
  </si>
  <si>
    <t>2.3.6.2.03</t>
  </si>
  <si>
    <t>Productos de porcelana</t>
  </si>
  <si>
    <t>PRODUCTOS DE MINERALES, METALICO Y NO METALICOS</t>
  </si>
  <si>
    <t>Productos de vidrio, loza y porcelana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</si>
</sst>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0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43" fontId="1" fillId="0" borderId="0" xfId="2" applyFont="1" applyFill="1" applyBorder="1"/>
    <xf numFmtId="0" fontId="2" fillId="0" borderId="0" xfId="3" applyFont="1" applyBorder="1" applyAlignment="1"/>
    <xf numFmtId="0" fontId="3" fillId="0" borderId="0" xfId="3" applyFont="1" applyFill="1" applyBorder="1">
      <alignment wrapText="1"/>
    </xf>
    <xf numFmtId="164" fontId="3" fillId="0" borderId="0" xfId="1" applyFont="1" applyFill="1" applyBorder="1"/>
    <xf numFmtId="43" fontId="3" fillId="0" borderId="0" xfId="2" applyFont="1" applyFill="1" applyBorder="1"/>
    <xf numFmtId="164" fontId="1" fillId="0" borderId="0" xfId="1" applyFont="1" applyFill="1" applyAlignment="1"/>
    <xf numFmtId="0" fontId="1" fillId="0" borderId="0" xfId="3" applyFont="1" applyFill="1">
      <alignment wrapText="1"/>
    </xf>
    <xf numFmtId="0" fontId="2" fillId="0" borderId="0" xfId="3" applyFont="1" applyFill="1" applyBorder="1" applyAlignment="1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7"/>
  <sheetViews>
    <sheetView showZeros="0" tabSelected="1" topLeftCell="A43" zoomScaleNormal="100" workbookViewId="0">
      <selection activeCell="C60" sqref="C6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4"/>
      <c r="B6" s="84"/>
      <c r="C6" s="84"/>
      <c r="D6" s="84"/>
      <c r="E6" s="84"/>
      <c r="F6" s="84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3" t="s">
        <v>73</v>
      </c>
      <c r="B14" s="83"/>
      <c r="C14" s="83"/>
      <c r="D14" s="83"/>
      <c r="E14" s="83"/>
      <c r="F14" s="83"/>
      <c r="G14" s="83"/>
    </row>
    <row r="15" spans="1:8" ht="15.75" x14ac:dyDescent="0.25">
      <c r="A15" s="83" t="s">
        <v>101</v>
      </c>
      <c r="B15" s="83"/>
      <c r="C15" s="83"/>
      <c r="D15" s="83"/>
      <c r="E15" s="83"/>
      <c r="F15" s="83"/>
      <c r="G15" s="83"/>
    </row>
    <row r="16" spans="1:8" ht="15.75" x14ac:dyDescent="0.25">
      <c r="A16" s="83" t="s">
        <v>1</v>
      </c>
      <c r="B16" s="83"/>
      <c r="C16" s="83"/>
      <c r="D16" s="83"/>
      <c r="E16" s="83"/>
      <c r="F16" s="83"/>
      <c r="G16" s="83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102</v>
      </c>
      <c r="B18" s="43"/>
      <c r="C18" s="13"/>
      <c r="D18" s="6"/>
      <c r="E18" s="14"/>
      <c r="G18" s="51">
        <v>297152268.44999999</v>
      </c>
    </row>
    <row r="19" spans="1:9" ht="16.5" customHeight="1" thickBot="1" x14ac:dyDescent="0.25">
      <c r="A19" s="52" t="s">
        <v>84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297152268.44999999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2" t="s">
        <v>13</v>
      </c>
      <c r="B22" s="82"/>
      <c r="C22" s="82"/>
      <c r="D22" s="82"/>
      <c r="E22" s="82"/>
      <c r="F22" s="82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49</v>
      </c>
      <c r="E23" s="34" t="s">
        <v>21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F25+F34+F37</f>
        <v>8374258.5199999996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F26+F28+F31</f>
        <v>7096723.3700000001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6328650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6328650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695000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608000</v>
      </c>
      <c r="G29" s="12"/>
      <c r="H29" s="61"/>
      <c r="I29" s="62"/>
    </row>
    <row r="30" spans="1:9" s="45" customFormat="1" x14ac:dyDescent="0.2">
      <c r="A30" s="47"/>
      <c r="B30" s="47"/>
      <c r="D30" s="56" t="s">
        <v>64</v>
      </c>
      <c r="E30" s="56" t="s">
        <v>65</v>
      </c>
      <c r="F30" s="50">
        <v>87000</v>
      </c>
      <c r="G30" s="12"/>
      <c r="H30" s="61"/>
      <c r="I30" s="62"/>
    </row>
    <row r="31" spans="1:9" s="75" customFormat="1" x14ac:dyDescent="0.2">
      <c r="A31" s="65"/>
      <c r="B31" s="65"/>
      <c r="C31" s="58" t="s">
        <v>106</v>
      </c>
      <c r="E31" s="59" t="s">
        <v>110</v>
      </c>
      <c r="F31" s="48">
        <f>SUM(F32:F33)</f>
        <v>73073.37</v>
      </c>
      <c r="G31" s="76"/>
      <c r="H31" s="68"/>
      <c r="I31" s="69"/>
    </row>
    <row r="32" spans="1:9" s="75" customFormat="1" x14ac:dyDescent="0.2">
      <c r="A32" s="65"/>
      <c r="B32" s="65"/>
      <c r="D32" s="58" t="s">
        <v>107</v>
      </c>
      <c r="E32" s="58" t="s">
        <v>110</v>
      </c>
      <c r="F32" s="77">
        <v>50000</v>
      </c>
      <c r="G32" s="76"/>
      <c r="H32" s="68"/>
      <c r="I32" s="69"/>
    </row>
    <row r="33" spans="1:9" s="75" customFormat="1" x14ac:dyDescent="0.2">
      <c r="A33" s="65"/>
      <c r="B33" s="65"/>
      <c r="D33" s="58" t="s">
        <v>108</v>
      </c>
      <c r="E33" s="58" t="s">
        <v>109</v>
      </c>
      <c r="F33" s="77">
        <v>23073.37</v>
      </c>
      <c r="G33" s="76"/>
      <c r="H33" s="68"/>
      <c r="I33" s="69"/>
    </row>
    <row r="34" spans="1:9" s="45" customFormat="1" x14ac:dyDescent="0.2">
      <c r="A34" s="47"/>
      <c r="B34" s="46" t="s">
        <v>38</v>
      </c>
      <c r="E34" s="46" t="s">
        <v>0</v>
      </c>
      <c r="F34" s="48">
        <f>F35</f>
        <v>263000</v>
      </c>
      <c r="G34" s="12"/>
      <c r="H34" s="61"/>
      <c r="I34" s="62"/>
    </row>
    <row r="35" spans="1:9" s="45" customFormat="1" x14ac:dyDescent="0.2">
      <c r="A35" s="47"/>
      <c r="B35" s="47"/>
      <c r="C35" s="49" t="s">
        <v>43</v>
      </c>
      <c r="E35" s="46" t="s">
        <v>53</v>
      </c>
      <c r="F35" s="48">
        <f>SUM(F36:F36)</f>
        <v>263000</v>
      </c>
      <c r="G35" s="12"/>
      <c r="H35" s="61"/>
      <c r="I35" s="62"/>
    </row>
    <row r="36" spans="1:9" s="45" customFormat="1" x14ac:dyDescent="0.2">
      <c r="A36" s="47"/>
      <c r="B36" s="47"/>
      <c r="D36" s="49" t="s">
        <v>29</v>
      </c>
      <c r="E36" s="49" t="s">
        <v>28</v>
      </c>
      <c r="F36" s="50">
        <v>263000</v>
      </c>
      <c r="G36" s="12"/>
      <c r="H36" s="61"/>
      <c r="I36" s="62"/>
    </row>
    <row r="37" spans="1:9" s="45" customFormat="1" x14ac:dyDescent="0.2">
      <c r="A37" s="47"/>
      <c r="B37" s="46" t="s">
        <v>39</v>
      </c>
      <c r="E37" s="46" t="s">
        <v>55</v>
      </c>
      <c r="F37" s="48">
        <f>F38+F40+F42</f>
        <v>1014535.1499999999</v>
      </c>
      <c r="G37" s="12"/>
      <c r="H37" s="61"/>
      <c r="I37" s="62"/>
    </row>
    <row r="38" spans="1:9" s="45" customFormat="1" x14ac:dyDescent="0.2">
      <c r="A38" s="47"/>
      <c r="B38" s="47"/>
      <c r="C38" s="49" t="s">
        <v>44</v>
      </c>
      <c r="E38" s="46" t="s">
        <v>16</v>
      </c>
      <c r="F38" s="48">
        <f t="shared" ref="F38" si="0">SUM(F39)</f>
        <v>467964.85</v>
      </c>
      <c r="G38" s="12"/>
      <c r="H38" s="61"/>
      <c r="I38" s="62"/>
    </row>
    <row r="39" spans="1:9" s="45" customFormat="1" x14ac:dyDescent="0.2">
      <c r="A39" s="47"/>
      <c r="B39" s="47"/>
      <c r="D39" s="49" t="s">
        <v>30</v>
      </c>
      <c r="E39" s="49" t="s">
        <v>16</v>
      </c>
      <c r="F39" s="50">
        <v>467964.85</v>
      </c>
      <c r="G39" s="12"/>
      <c r="H39" s="68"/>
      <c r="I39" s="69"/>
    </row>
    <row r="40" spans="1:9" s="45" customFormat="1" x14ac:dyDescent="0.2">
      <c r="A40" s="47"/>
      <c r="B40" s="47"/>
      <c r="C40" s="49" t="s">
        <v>45</v>
      </c>
      <c r="E40" s="46" t="s">
        <v>31</v>
      </c>
      <c r="F40" s="48">
        <f t="shared" ref="F40" si="1">SUM(F41)</f>
        <v>485963.05</v>
      </c>
      <c r="G40" s="12"/>
      <c r="H40" s="68"/>
      <c r="I40" s="69"/>
    </row>
    <row r="41" spans="1:9" s="45" customFormat="1" x14ac:dyDescent="0.2">
      <c r="A41" s="47"/>
      <c r="B41" s="47"/>
      <c r="D41" s="49" t="s">
        <v>32</v>
      </c>
      <c r="E41" s="49" t="s">
        <v>31</v>
      </c>
      <c r="F41" s="50">
        <v>485963.05</v>
      </c>
      <c r="G41" s="12"/>
      <c r="H41" s="68"/>
      <c r="I41" s="69"/>
    </row>
    <row r="42" spans="1:9" s="45" customFormat="1" x14ac:dyDescent="0.2">
      <c r="A42" s="47"/>
      <c r="B42" s="47"/>
      <c r="C42" s="49" t="s">
        <v>46</v>
      </c>
      <c r="E42" s="46" t="s">
        <v>8</v>
      </c>
      <c r="F42" s="48">
        <f t="shared" ref="F42" si="2">SUM(F43)</f>
        <v>60607.25</v>
      </c>
      <c r="G42" s="12"/>
      <c r="H42" s="61"/>
      <c r="I42" s="62"/>
    </row>
    <row r="43" spans="1:9" s="45" customFormat="1" x14ac:dyDescent="0.2">
      <c r="A43" s="47"/>
      <c r="B43" s="47"/>
      <c r="D43" s="49" t="s">
        <v>33</v>
      </c>
      <c r="E43" s="49" t="s">
        <v>8</v>
      </c>
      <c r="F43" s="50">
        <v>60607.25</v>
      </c>
      <c r="G43" s="12"/>
      <c r="H43" s="61"/>
      <c r="I43" s="62"/>
    </row>
    <row r="44" spans="1:9" x14ac:dyDescent="0.2">
      <c r="A44" s="8"/>
      <c r="B44" s="8"/>
      <c r="C44" s="15"/>
      <c r="E44" s="6" t="s">
        <v>57</v>
      </c>
      <c r="F44" s="2"/>
      <c r="G44" s="12">
        <f>+F24</f>
        <v>8374258.5199999996</v>
      </c>
      <c r="H44" s="63"/>
      <c r="I44" s="64"/>
    </row>
    <row r="45" spans="1:9" s="45" customFormat="1" ht="15.75" x14ac:dyDescent="0.25">
      <c r="A45" s="46">
        <v>2.2000000000000002</v>
      </c>
      <c r="B45" s="47"/>
      <c r="E45" s="44" t="s">
        <v>66</v>
      </c>
      <c r="F45" s="48">
        <f>F46+F55+F63+F58+F66</f>
        <v>40405707.879999995</v>
      </c>
      <c r="G45" s="12"/>
      <c r="H45" s="61"/>
      <c r="I45" s="62"/>
    </row>
    <row r="46" spans="1:9" s="45" customFormat="1" x14ac:dyDescent="0.2">
      <c r="A46" s="47"/>
      <c r="B46" s="46" t="s">
        <v>40</v>
      </c>
      <c r="E46" s="46" t="s">
        <v>56</v>
      </c>
      <c r="F46" s="48">
        <f>F49+F47+F51+F53</f>
        <v>1582183.15</v>
      </c>
      <c r="G46" s="12"/>
      <c r="H46" s="68"/>
      <c r="I46" s="69"/>
    </row>
    <row r="47" spans="1:9" s="54" customFormat="1" x14ac:dyDescent="0.2">
      <c r="A47" s="47"/>
      <c r="B47" s="47"/>
      <c r="C47" s="56" t="s">
        <v>85</v>
      </c>
      <c r="E47" s="46" t="s">
        <v>86</v>
      </c>
      <c r="F47" s="48">
        <f>SUM(F48)</f>
        <v>945585</v>
      </c>
      <c r="G47" s="55"/>
      <c r="H47" s="62"/>
      <c r="I47" s="62"/>
    </row>
    <row r="48" spans="1:9" s="54" customFormat="1" x14ac:dyDescent="0.2">
      <c r="A48" s="47"/>
      <c r="B48" s="47"/>
      <c r="D48" s="56" t="s">
        <v>87</v>
      </c>
      <c r="E48" s="56" t="s">
        <v>86</v>
      </c>
      <c r="F48" s="57">
        <v>945585</v>
      </c>
      <c r="G48" s="55"/>
      <c r="H48" s="69"/>
      <c r="I48" s="69"/>
    </row>
    <row r="49" spans="1:9" s="45" customFormat="1" x14ac:dyDescent="0.2">
      <c r="A49" s="47"/>
      <c r="B49" s="47"/>
      <c r="C49" s="49" t="s">
        <v>47</v>
      </c>
      <c r="E49" s="46" t="s">
        <v>2</v>
      </c>
      <c r="F49" s="48">
        <f>SUM(F50)</f>
        <v>631135.15</v>
      </c>
      <c r="G49" s="12"/>
      <c r="H49" s="69"/>
      <c r="I49" s="69"/>
    </row>
    <row r="50" spans="1:9" s="45" customFormat="1" x14ac:dyDescent="0.2">
      <c r="A50" s="47"/>
      <c r="B50" s="47"/>
      <c r="D50" s="49" t="s">
        <v>35</v>
      </c>
      <c r="E50" s="49" t="s">
        <v>34</v>
      </c>
      <c r="F50" s="50">
        <v>631135.15</v>
      </c>
      <c r="G50" s="12"/>
      <c r="H50" s="62"/>
      <c r="I50" s="62"/>
    </row>
    <row r="51" spans="1:9" s="45" customFormat="1" x14ac:dyDescent="0.2">
      <c r="A51" s="47"/>
      <c r="B51" s="47"/>
      <c r="C51" s="49" t="s">
        <v>48</v>
      </c>
      <c r="E51" s="46" t="s">
        <v>3</v>
      </c>
      <c r="F51" s="48">
        <f>SUM(F52)</f>
        <v>2229</v>
      </c>
      <c r="G51" s="12"/>
      <c r="H51" s="62"/>
      <c r="I51" s="62"/>
    </row>
    <row r="52" spans="1:9" s="45" customFormat="1" x14ac:dyDescent="0.2">
      <c r="A52" s="47"/>
      <c r="B52" s="47"/>
      <c r="D52" s="49" t="s">
        <v>36</v>
      </c>
      <c r="E52" s="49" t="s">
        <v>3</v>
      </c>
      <c r="F52" s="50">
        <v>2229</v>
      </c>
      <c r="G52" s="12"/>
      <c r="H52" s="50"/>
      <c r="I52" s="54"/>
    </row>
    <row r="53" spans="1:9" s="54" customFormat="1" x14ac:dyDescent="0.2">
      <c r="A53" s="47"/>
      <c r="B53" s="47"/>
      <c r="C53" s="56" t="s">
        <v>67</v>
      </c>
      <c r="E53" s="46" t="s">
        <v>68</v>
      </c>
      <c r="F53" s="48">
        <f>SUM(F54)</f>
        <v>3234</v>
      </c>
      <c r="G53" s="55"/>
      <c r="H53" s="57"/>
    </row>
    <row r="54" spans="1:9" s="66" customFormat="1" x14ac:dyDescent="0.2">
      <c r="A54" s="65"/>
      <c r="B54" s="65"/>
      <c r="D54" s="58" t="s">
        <v>69</v>
      </c>
      <c r="E54" s="58" t="s">
        <v>68</v>
      </c>
      <c r="F54" s="73">
        <v>3234</v>
      </c>
      <c r="G54" s="67"/>
      <c r="H54" s="73"/>
    </row>
    <row r="55" spans="1:9" s="66" customFormat="1" x14ac:dyDescent="0.2">
      <c r="A55" s="65"/>
      <c r="B55" s="59" t="s">
        <v>111</v>
      </c>
      <c r="E55" s="59" t="s">
        <v>112</v>
      </c>
      <c r="F55" s="48">
        <f>F56</f>
        <v>166666.66</v>
      </c>
      <c r="G55" s="67"/>
      <c r="H55" s="67"/>
    </row>
    <row r="56" spans="1:9" s="66" customFormat="1" x14ac:dyDescent="0.2">
      <c r="A56" s="65"/>
      <c r="B56" s="65"/>
      <c r="C56" s="58" t="s">
        <v>113</v>
      </c>
      <c r="E56" s="59" t="s">
        <v>114</v>
      </c>
      <c r="F56" s="48">
        <f>SUM(F57)</f>
        <v>166666.66</v>
      </c>
      <c r="G56" s="67"/>
      <c r="H56" s="67"/>
    </row>
    <row r="57" spans="1:9" s="66" customFormat="1" x14ac:dyDescent="0.2">
      <c r="A57" s="65"/>
      <c r="B57" s="65"/>
      <c r="D57" s="58" t="s">
        <v>115</v>
      </c>
      <c r="E57" s="58" t="s">
        <v>114</v>
      </c>
      <c r="F57" s="73">
        <v>166666.66</v>
      </c>
      <c r="G57" s="67"/>
      <c r="H57" s="67"/>
    </row>
    <row r="58" spans="1:9" s="66" customFormat="1" x14ac:dyDescent="0.2">
      <c r="A58" s="65"/>
      <c r="B58" s="59" t="s">
        <v>77</v>
      </c>
      <c r="E58" s="81" t="s">
        <v>78</v>
      </c>
      <c r="F58" s="48">
        <f>+F59+F61</f>
        <v>127938</v>
      </c>
      <c r="G58" s="67"/>
      <c r="H58" s="67"/>
    </row>
    <row r="59" spans="1:9" s="66" customFormat="1" x14ac:dyDescent="0.2">
      <c r="A59" s="65"/>
      <c r="B59" s="65"/>
      <c r="C59" s="66" t="s">
        <v>79</v>
      </c>
      <c r="D59" s="58"/>
      <c r="E59" s="59" t="s">
        <v>80</v>
      </c>
      <c r="F59" s="48">
        <f>+F60</f>
        <v>26871</v>
      </c>
      <c r="G59" s="67"/>
      <c r="H59" s="67"/>
    </row>
    <row r="60" spans="1:9" s="66" customFormat="1" x14ac:dyDescent="0.2">
      <c r="A60" s="65"/>
      <c r="B60" s="65"/>
      <c r="D60" s="66" t="s">
        <v>81</v>
      </c>
      <c r="E60" s="58" t="s">
        <v>80</v>
      </c>
      <c r="F60" s="73">
        <v>26871</v>
      </c>
      <c r="G60" s="67"/>
      <c r="H60" s="67"/>
    </row>
    <row r="61" spans="1:9" s="66" customFormat="1" x14ac:dyDescent="0.2">
      <c r="A61" s="65"/>
      <c r="B61" s="65"/>
      <c r="C61" s="66" t="s">
        <v>116</v>
      </c>
      <c r="D61" s="58"/>
      <c r="E61" s="59" t="s">
        <v>117</v>
      </c>
      <c r="F61" s="48">
        <f>+F62</f>
        <v>101067</v>
      </c>
      <c r="G61" s="67"/>
      <c r="H61" s="67"/>
    </row>
    <row r="62" spans="1:9" s="66" customFormat="1" x14ac:dyDescent="0.2">
      <c r="A62" s="65"/>
      <c r="B62" s="65"/>
      <c r="D62" s="66" t="s">
        <v>118</v>
      </c>
      <c r="E62" s="58" t="s">
        <v>117</v>
      </c>
      <c r="F62" s="73">
        <v>101067</v>
      </c>
      <c r="G62" s="67"/>
      <c r="H62" s="67"/>
    </row>
    <row r="63" spans="1:9" s="66" customFormat="1" x14ac:dyDescent="0.2">
      <c r="A63" s="65"/>
      <c r="B63" s="65" t="s">
        <v>96</v>
      </c>
      <c r="E63" s="81" t="s">
        <v>97</v>
      </c>
      <c r="F63" s="48">
        <f>SUM(F64)</f>
        <v>2954021.95</v>
      </c>
      <c r="G63" s="67"/>
      <c r="H63" s="67"/>
    </row>
    <row r="64" spans="1:9" s="66" customFormat="1" x14ac:dyDescent="0.2">
      <c r="A64" s="65"/>
      <c r="B64" s="65"/>
      <c r="C64" s="66" t="s">
        <v>98</v>
      </c>
      <c r="E64" s="59" t="s">
        <v>99</v>
      </c>
      <c r="F64" s="48">
        <f>SUM(F65)</f>
        <v>2954021.95</v>
      </c>
      <c r="G64" s="67"/>
      <c r="H64" s="67"/>
    </row>
    <row r="65" spans="1:8" s="54" customFormat="1" x14ac:dyDescent="0.2">
      <c r="A65" s="47"/>
      <c r="B65" s="47"/>
      <c r="D65" s="54" t="s">
        <v>100</v>
      </c>
      <c r="E65" s="58" t="s">
        <v>99</v>
      </c>
      <c r="F65" s="57">
        <v>2954021.95</v>
      </c>
      <c r="G65" s="55"/>
      <c r="H65" s="55"/>
    </row>
    <row r="66" spans="1:8" s="54" customFormat="1" x14ac:dyDescent="0.2">
      <c r="A66" s="47"/>
      <c r="B66" s="46" t="s">
        <v>58</v>
      </c>
      <c r="E66" s="46" t="s">
        <v>59</v>
      </c>
      <c r="F66" s="48">
        <f>F67+F69+F71</f>
        <v>35574898.119999997</v>
      </c>
      <c r="G66" s="55"/>
      <c r="H66" s="55"/>
    </row>
    <row r="67" spans="1:8" s="66" customFormat="1" x14ac:dyDescent="0.2">
      <c r="A67" s="65"/>
      <c r="B67" s="65"/>
      <c r="C67" s="58" t="s">
        <v>74</v>
      </c>
      <c r="E67" s="59" t="s">
        <v>75</v>
      </c>
      <c r="F67" s="48">
        <f>SUM(F68)</f>
        <v>14603434.630000001</v>
      </c>
      <c r="G67" s="67"/>
      <c r="H67" s="67"/>
    </row>
    <row r="68" spans="1:8" s="66" customFormat="1" x14ac:dyDescent="0.2">
      <c r="A68" s="65"/>
      <c r="B68" s="65"/>
      <c r="D68" s="58" t="s">
        <v>76</v>
      </c>
      <c r="E68" s="58" t="s">
        <v>75</v>
      </c>
      <c r="F68" s="73">
        <v>14603434.630000001</v>
      </c>
      <c r="G68" s="67"/>
      <c r="H68" s="67"/>
    </row>
    <row r="69" spans="1:8" s="54" customFormat="1" x14ac:dyDescent="0.2">
      <c r="A69" s="47"/>
      <c r="B69" s="47"/>
      <c r="C69" s="56" t="s">
        <v>82</v>
      </c>
      <c r="E69" s="46" t="s">
        <v>83</v>
      </c>
      <c r="F69" s="48">
        <f>SUM(F70)</f>
        <v>25429</v>
      </c>
      <c r="G69" s="55"/>
      <c r="H69" s="55"/>
    </row>
    <row r="70" spans="1:8" s="54" customFormat="1" x14ac:dyDescent="0.2">
      <c r="A70" s="47"/>
      <c r="B70" s="47"/>
      <c r="D70" s="56" t="s">
        <v>88</v>
      </c>
      <c r="E70" s="56" t="s">
        <v>89</v>
      </c>
      <c r="F70" s="57">
        <v>25429</v>
      </c>
      <c r="G70" s="55"/>
      <c r="H70" s="55"/>
    </row>
    <row r="71" spans="1:8" s="54" customFormat="1" x14ac:dyDescent="0.2">
      <c r="A71" s="47"/>
      <c r="B71" s="47"/>
      <c r="C71" s="56" t="s">
        <v>60</v>
      </c>
      <c r="E71" s="46" t="s">
        <v>61</v>
      </c>
      <c r="F71" s="48">
        <f>SUM(F72)</f>
        <v>20946034.489999998</v>
      </c>
      <c r="G71" s="55"/>
      <c r="H71" s="55"/>
    </row>
    <row r="72" spans="1:8" s="54" customFormat="1" x14ac:dyDescent="0.2">
      <c r="A72" s="47"/>
      <c r="B72" s="47"/>
      <c r="D72" s="56" t="s">
        <v>62</v>
      </c>
      <c r="E72" s="56" t="s">
        <v>63</v>
      </c>
      <c r="F72" s="57">
        <v>20946034.489999998</v>
      </c>
      <c r="G72" s="55"/>
      <c r="H72" s="55"/>
    </row>
    <row r="73" spans="1:8" x14ac:dyDescent="0.2">
      <c r="A73" s="8"/>
      <c r="B73" s="8"/>
      <c r="C73" s="15"/>
      <c r="E73" s="6" t="s">
        <v>70</v>
      </c>
      <c r="F73" s="2"/>
      <c r="G73" s="12">
        <f>+F45</f>
        <v>40405707.879999995</v>
      </c>
    </row>
    <row r="74" spans="1:8" s="54" customFormat="1" ht="15.75" x14ac:dyDescent="0.25">
      <c r="A74" s="46">
        <v>2.2999999999999998</v>
      </c>
      <c r="B74" s="47"/>
      <c r="E74" s="70" t="s">
        <v>71</v>
      </c>
      <c r="F74" s="48">
        <f>F75+F78+F81+F84+F87</f>
        <v>707333.75</v>
      </c>
      <c r="G74" s="55"/>
      <c r="H74" s="55"/>
    </row>
    <row r="75" spans="1:8" s="60" customFormat="1" x14ac:dyDescent="0.2">
      <c r="A75" s="54"/>
      <c r="B75" s="46" t="s">
        <v>119</v>
      </c>
      <c r="C75" s="61"/>
      <c r="D75" s="61"/>
      <c r="E75" s="74" t="s">
        <v>120</v>
      </c>
      <c r="F75" s="71">
        <f>+F76</f>
        <v>15694</v>
      </c>
      <c r="G75" s="72"/>
    </row>
    <row r="76" spans="1:8" s="54" customFormat="1" x14ac:dyDescent="0.2">
      <c r="A76" s="47"/>
      <c r="B76" s="47"/>
      <c r="C76" s="56" t="s">
        <v>121</v>
      </c>
      <c r="E76" s="46" t="s">
        <v>122</v>
      </c>
      <c r="F76" s="71">
        <f>+F77</f>
        <v>15694</v>
      </c>
      <c r="G76" s="55"/>
      <c r="H76" s="55"/>
    </row>
    <row r="77" spans="1:8" s="54" customFormat="1" x14ac:dyDescent="0.2">
      <c r="A77" s="47"/>
      <c r="B77" s="47"/>
      <c r="D77" s="56" t="s">
        <v>123</v>
      </c>
      <c r="E77" s="56" t="s">
        <v>124</v>
      </c>
      <c r="F77" s="57">
        <v>15694</v>
      </c>
      <c r="G77" s="55"/>
      <c r="H77" s="55"/>
    </row>
    <row r="78" spans="1:8" s="54" customFormat="1" x14ac:dyDescent="0.2">
      <c r="A78" s="47"/>
      <c r="B78" s="46" t="s">
        <v>130</v>
      </c>
      <c r="E78" s="46" t="s">
        <v>131</v>
      </c>
      <c r="F78" s="48">
        <f>+F79</f>
        <v>32096</v>
      </c>
      <c r="G78" s="55"/>
      <c r="H78" s="55"/>
    </row>
    <row r="79" spans="1:8" s="54" customFormat="1" x14ac:dyDescent="0.2">
      <c r="A79" s="47"/>
      <c r="B79" s="47"/>
      <c r="C79" s="56" t="s">
        <v>132</v>
      </c>
      <c r="E79" s="46" t="s">
        <v>133</v>
      </c>
      <c r="F79" s="48">
        <f>SUM(F80:F80)</f>
        <v>32096</v>
      </c>
      <c r="G79" s="55"/>
      <c r="H79" s="55"/>
    </row>
    <row r="80" spans="1:8" s="66" customFormat="1" x14ac:dyDescent="0.2">
      <c r="A80" s="65"/>
      <c r="B80" s="65"/>
      <c r="D80" s="58" t="s">
        <v>134</v>
      </c>
      <c r="E80" s="58" t="s">
        <v>133</v>
      </c>
      <c r="F80" s="73">
        <v>32096</v>
      </c>
      <c r="G80" s="67"/>
      <c r="H80" s="67"/>
    </row>
    <row r="81" spans="1:8" s="79" customFormat="1" x14ac:dyDescent="0.2">
      <c r="A81" s="66"/>
      <c r="B81" s="59" t="s">
        <v>135</v>
      </c>
      <c r="C81" s="68"/>
      <c r="D81" s="68"/>
      <c r="E81" s="59" t="s">
        <v>139</v>
      </c>
      <c r="F81" s="71">
        <f>+F82</f>
        <v>22245</v>
      </c>
      <c r="G81" s="78"/>
    </row>
    <row r="82" spans="1:8" s="79" customFormat="1" x14ac:dyDescent="0.2">
      <c r="A82" s="66"/>
      <c r="B82" s="68"/>
      <c r="C82" s="58" t="s">
        <v>136</v>
      </c>
      <c r="D82" s="68"/>
      <c r="E82" s="65" t="s">
        <v>140</v>
      </c>
      <c r="F82" s="71">
        <f>+F83</f>
        <v>22245</v>
      </c>
      <c r="H82" s="78"/>
    </row>
    <row r="83" spans="1:8" s="79" customFormat="1" x14ac:dyDescent="0.2">
      <c r="A83" s="66"/>
      <c r="B83" s="68"/>
      <c r="C83" s="68"/>
      <c r="D83" s="58" t="s">
        <v>137</v>
      </c>
      <c r="E83" s="66" t="s">
        <v>138</v>
      </c>
      <c r="F83" s="69">
        <v>22245</v>
      </c>
      <c r="G83" s="78"/>
      <c r="H83" s="78"/>
    </row>
    <row r="84" spans="1:8" s="79" customFormat="1" x14ac:dyDescent="0.2">
      <c r="A84" s="66"/>
      <c r="B84" s="59" t="s">
        <v>90</v>
      </c>
      <c r="C84" s="68"/>
      <c r="D84" s="68"/>
      <c r="E84" s="80" t="s">
        <v>94</v>
      </c>
      <c r="F84" s="71">
        <f>+F85</f>
        <v>633350</v>
      </c>
      <c r="G84" s="78"/>
    </row>
    <row r="85" spans="1:8" s="79" customFormat="1" x14ac:dyDescent="0.2">
      <c r="A85" s="66"/>
      <c r="B85" s="68"/>
      <c r="C85" s="58" t="s">
        <v>91</v>
      </c>
      <c r="D85" s="68"/>
      <c r="E85" s="65" t="s">
        <v>95</v>
      </c>
      <c r="F85" s="71">
        <f>+F86</f>
        <v>633350</v>
      </c>
      <c r="H85" s="78"/>
    </row>
    <row r="86" spans="1:8" s="60" customFormat="1" x14ac:dyDescent="0.2">
      <c r="A86" s="54"/>
      <c r="B86" s="61"/>
      <c r="C86" s="61"/>
      <c r="D86" s="56" t="s">
        <v>92</v>
      </c>
      <c r="E86" s="54" t="s">
        <v>93</v>
      </c>
      <c r="F86" s="62">
        <v>633350</v>
      </c>
      <c r="G86" s="72"/>
      <c r="H86" s="72"/>
    </row>
    <row r="87" spans="1:8" s="60" customFormat="1" x14ac:dyDescent="0.2">
      <c r="A87" s="54"/>
      <c r="B87" s="46" t="s">
        <v>125</v>
      </c>
      <c r="C87" s="61"/>
      <c r="D87" s="61"/>
      <c r="E87" s="47" t="s">
        <v>126</v>
      </c>
      <c r="F87" s="71">
        <f>+F88</f>
        <v>3948.75</v>
      </c>
      <c r="G87" s="72"/>
      <c r="H87" s="72"/>
    </row>
    <row r="88" spans="1:8" s="60" customFormat="1" x14ac:dyDescent="0.2">
      <c r="A88" s="54"/>
      <c r="B88" s="61"/>
      <c r="C88" s="56" t="s">
        <v>127</v>
      </c>
      <c r="D88" s="61"/>
      <c r="E88" s="47" t="s">
        <v>128</v>
      </c>
      <c r="F88" s="71">
        <f>+F89</f>
        <v>3948.75</v>
      </c>
      <c r="G88" s="72"/>
      <c r="H88" s="72"/>
    </row>
    <row r="89" spans="1:8" s="60" customFormat="1" x14ac:dyDescent="0.2">
      <c r="A89" s="54"/>
      <c r="B89" s="61"/>
      <c r="C89" s="61"/>
      <c r="D89" s="56" t="s">
        <v>129</v>
      </c>
      <c r="E89" s="54" t="s">
        <v>128</v>
      </c>
      <c r="F89" s="62">
        <v>3948.75</v>
      </c>
      <c r="G89" s="72"/>
      <c r="H89" s="72"/>
    </row>
    <row r="90" spans="1:8" x14ac:dyDescent="0.2">
      <c r="A90" s="8"/>
      <c r="B90" s="8"/>
      <c r="C90" s="15"/>
      <c r="E90" s="6" t="s">
        <v>72</v>
      </c>
      <c r="F90" s="2"/>
      <c r="G90" s="12">
        <f>+F74</f>
        <v>707333.75</v>
      </c>
    </row>
    <row r="91" spans="1:8" s="54" customFormat="1" x14ac:dyDescent="0.2">
      <c r="A91" s="47"/>
      <c r="B91" s="47"/>
      <c r="D91" s="56"/>
      <c r="E91" s="6"/>
      <c r="F91" s="60"/>
      <c r="G91" s="55"/>
      <c r="H91" s="55"/>
    </row>
    <row r="92" spans="1:8" ht="15.75" x14ac:dyDescent="0.25">
      <c r="A92" s="37"/>
      <c r="B92" s="37"/>
      <c r="C92" s="37"/>
      <c r="D92" s="37"/>
      <c r="E92" s="36" t="s">
        <v>17</v>
      </c>
      <c r="F92" s="38"/>
      <c r="G92" s="39">
        <f>SUM(G24:G90)</f>
        <v>49487300.149999991</v>
      </c>
    </row>
    <row r="93" spans="1:8" ht="16.5" thickBot="1" x14ac:dyDescent="0.3">
      <c r="A93" s="37"/>
      <c r="B93" s="37"/>
      <c r="C93" s="37"/>
      <c r="D93" s="37"/>
      <c r="E93" s="36" t="s">
        <v>18</v>
      </c>
      <c r="F93" s="38"/>
      <c r="G93" s="40">
        <f>G20-G92</f>
        <v>247664968.30000001</v>
      </c>
    </row>
    <row r="94" spans="1:8" ht="13.5" thickTop="1" x14ac:dyDescent="0.2"/>
    <row r="95" spans="1:8" x14ac:dyDescent="0.2">
      <c r="E95" s="9"/>
    </row>
    <row r="96" spans="1:8" x14ac:dyDescent="0.2">
      <c r="E96" s="10" t="s">
        <v>22</v>
      </c>
    </row>
    <row r="97" spans="5:5" x14ac:dyDescent="0.2">
      <c r="E97" s="53">
        <v>42185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1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4"/>
      <c r="B11" s="84"/>
      <c r="C11" s="84"/>
      <c r="D11" s="84"/>
      <c r="E11" s="84"/>
      <c r="F11" s="84"/>
      <c r="G11" s="84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3" t="s">
        <v>24</v>
      </c>
      <c r="B13" s="83"/>
      <c r="C13" s="83"/>
      <c r="D13" s="83"/>
      <c r="E13" s="83"/>
      <c r="F13" s="83"/>
      <c r="G13" s="83"/>
    </row>
    <row r="14" spans="1:10" ht="15.75" x14ac:dyDescent="0.25">
      <c r="A14" s="83" t="s">
        <v>103</v>
      </c>
      <c r="B14" s="83"/>
      <c r="C14" s="83"/>
      <c r="D14" s="83"/>
      <c r="E14" s="83"/>
      <c r="F14" s="83"/>
      <c r="G14" s="83"/>
    </row>
    <row r="15" spans="1:10" ht="15.75" x14ac:dyDescent="0.25">
      <c r="A15" s="83" t="s">
        <v>1</v>
      </c>
      <c r="B15" s="83"/>
      <c r="C15" s="83"/>
      <c r="D15" s="83"/>
      <c r="E15" s="83"/>
      <c r="F15" s="83"/>
      <c r="G15" s="83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3" t="s">
        <v>15</v>
      </c>
      <c r="B20" s="83"/>
      <c r="C20" s="83"/>
      <c r="D20" s="83"/>
      <c r="E20" s="83"/>
      <c r="F20" s="83"/>
      <c r="G20" s="83"/>
    </row>
    <row r="21" spans="1:7" ht="15.75" x14ac:dyDescent="0.25">
      <c r="A21" s="83"/>
      <c r="B21" s="83"/>
      <c r="C21" s="83"/>
      <c r="D21" s="83"/>
      <c r="E21" s="83"/>
      <c r="F21" s="83"/>
      <c r="G21" s="83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9</v>
      </c>
      <c r="B24" s="86"/>
      <c r="C24" s="86"/>
      <c r="D24" s="86"/>
      <c r="E24" s="22"/>
      <c r="F24" s="22"/>
      <c r="G24" s="21" t="s">
        <v>10</v>
      </c>
    </row>
    <row r="25" spans="1:7" ht="43.5" customHeight="1" x14ac:dyDescent="0.25">
      <c r="A25" s="85" t="s">
        <v>104</v>
      </c>
      <c r="B25" s="85"/>
      <c r="C25" s="85"/>
      <c r="D25" s="85"/>
      <c r="E25" s="24"/>
      <c r="F25" s="24"/>
      <c r="G25" s="28">
        <f>+ejecucion!G20</f>
        <v>297152268.44999999</v>
      </c>
    </row>
    <row r="26" spans="1:7" ht="40.5" customHeight="1" x14ac:dyDescent="0.25">
      <c r="A26" s="85" t="s">
        <v>23</v>
      </c>
      <c r="B26" s="85"/>
      <c r="C26" s="85"/>
      <c r="D26" s="85"/>
      <c r="E26" s="24"/>
      <c r="F26" s="25"/>
      <c r="G26" s="29">
        <f>+ejecucion!G19</f>
        <v>0</v>
      </c>
    </row>
    <row r="27" spans="1:7" ht="30" customHeight="1" x14ac:dyDescent="0.25">
      <c r="A27" s="88" t="s">
        <v>20</v>
      </c>
      <c r="B27" s="88"/>
      <c r="C27" s="88"/>
      <c r="D27" s="88"/>
      <c r="E27" s="25"/>
      <c r="F27" s="25"/>
      <c r="G27" s="30">
        <f>+G25+G26</f>
        <v>297152268.44999999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8" t="s">
        <v>11</v>
      </c>
      <c r="B29" s="88"/>
      <c r="C29" s="26"/>
      <c r="D29" s="25"/>
      <c r="E29" s="25"/>
      <c r="F29" s="25"/>
      <c r="G29" s="25"/>
    </row>
    <row r="30" spans="1:7" ht="30" customHeight="1" x14ac:dyDescent="0.25">
      <c r="A30" s="89" t="s">
        <v>12</v>
      </c>
      <c r="B30" s="89"/>
      <c r="C30" s="89"/>
      <c r="D30" s="89"/>
      <c r="E30" s="25"/>
      <c r="F30" s="28"/>
      <c r="G30" s="28">
        <f>ejecucion!G92</f>
        <v>49487300.149999991</v>
      </c>
    </row>
    <row r="31" spans="1:7" ht="30" customHeight="1" thickBot="1" x14ac:dyDescent="0.3">
      <c r="A31" s="87" t="s">
        <v>105</v>
      </c>
      <c r="B31" s="87"/>
      <c r="C31" s="87"/>
      <c r="D31" s="87"/>
      <c r="E31" s="28"/>
      <c r="F31" s="27"/>
      <c r="G31" s="31">
        <f>+G27-G30</f>
        <v>247664968.30000001</v>
      </c>
    </row>
    <row r="32" spans="1:7" ht="18.75" thickTop="1" x14ac:dyDescent="0.25">
      <c r="A32" s="87"/>
      <c r="B32" s="87"/>
      <c r="C32" s="8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2015-07-01T19:28:06Z</cp:lastPrinted>
  <dcterms:created xsi:type="dcterms:W3CDTF">2006-01-17T19:13:45Z</dcterms:created>
  <dcterms:modified xsi:type="dcterms:W3CDTF">2015-07-09T14:05:38Z</dcterms:modified>
</cp:coreProperties>
</file>