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ejecucion!$A$1:$G$78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G77" i="7" l="1"/>
  <c r="F60" i="7"/>
  <c r="F62" i="7" l="1"/>
  <c r="F34" i="7" l="1"/>
  <c r="F31" i="7"/>
  <c r="F69" i="7" l="1"/>
  <c r="F68" i="7" s="1"/>
  <c r="F57" i="7"/>
  <c r="F67" i="7" l="1"/>
  <c r="G71" i="7" s="1"/>
  <c r="F64" i="7"/>
  <c r="F59" i="7" s="1"/>
  <c r="F26" i="7" l="1"/>
  <c r="F28" i="7" l="1"/>
  <c r="F25" i="7" s="1"/>
  <c r="F55" i="7" l="1"/>
  <c r="F53" i="7"/>
  <c r="F51" i="7"/>
  <c r="F49" i="7"/>
  <c r="F47" i="7"/>
  <c r="F42" i="7"/>
  <c r="F40" i="7"/>
  <c r="F38" i="7"/>
  <c r="F33" i="7"/>
  <c r="F46" i="7" l="1"/>
  <c r="F37" i="7"/>
  <c r="F24" i="7" s="1"/>
  <c r="F45" i="7" l="1"/>
  <c r="G66" i="7" s="1"/>
  <c r="G44" i="7"/>
  <c r="G20" i="7"/>
  <c r="G26" i="8"/>
  <c r="G73" i="7" l="1"/>
  <c r="G25" i="8"/>
  <c r="G27" i="8" s="1"/>
  <c r="G30" i="8" l="1"/>
  <c r="G74" i="7"/>
  <c r="G31" i="8"/>
</calcChain>
</file>

<file path=xl/sharedStrings.xml><?xml version="1.0" encoding="utf-8"?>
<sst xmlns="http://schemas.openxmlformats.org/spreadsheetml/2006/main" count="118" uniqueCount="107">
  <si>
    <t>SOBRESUELDOS</t>
  </si>
  <si>
    <t>(En RD$)</t>
  </si>
  <si>
    <t>Electricidad</t>
  </si>
  <si>
    <t>Agua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</si>
  <si>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</si>
  <si>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</si>
  <si>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</si>
  <si>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</si>
  <si>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</si>
  <si>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</si>
  <si>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</si>
  <si>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</si>
  <si>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</si>
  <si>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</si>
  <si>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</si>
  <si>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</si>
  <si>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</si>
  <si>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</si>
  <si>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</si>
  <si>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</si>
  <si>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</si>
  <si>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</si>
  <si>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</si>
  <si>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</si>
  <si>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</si>
  <si>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</si>
  <si>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</si>
  <si>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Telefax y correos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</si>
  <si>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</si>
  <si>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</si>
  <si>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</si>
  <si>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</si>
  <si>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</si>
  <si>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</si>
  <si>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</si>
  <si>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</si>
  <si>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</si>
  <si>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</si>
  <si>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</si>
  <si>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2.2.1.4.01</t>
  </si>
  <si>
    <t>Energía eléctrica</t>
  </si>
  <si>
    <t>2.2.1.6.01</t>
  </si>
  <si>
    <t>2.2.1.7.01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</si>
  <si>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</si>
  <si>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</si>
  <si>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</si>
  <si>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</si>
  <si>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</si>
  <si>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</si>
  <si>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</si>
  <si>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</si>
  <si>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</si>
  <si>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</si>
  <si>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</si>
  <si>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</si>
  <si>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2.2.1.4</t>
  </si>
  <si>
    <t>2.2.1.6</t>
  </si>
  <si>
    <t>2.2.1.7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</si>
  <si>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</si>
  <si>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</si>
  <si>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</si>
  <si>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</si>
  <si>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</si>
  <si>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</si>
  <si>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</si>
  <si>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</si>
  <si>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</si>
  <si>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</si>
  <si>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</si>
  <si>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2.2.8.7</t>
  </si>
  <si>
    <t>Servicios Técnicos y Profesionales</t>
  </si>
  <si>
    <t>2.2.8.7.06</t>
  </si>
  <si>
    <t>Otros servicios técnicos profesionales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</si>
  <si>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</si>
  <si>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</si>
  <si>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</si>
  <si>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</si>
  <si>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</si>
  <si>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</si>
  <si>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</si>
  <si>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</si>
  <si>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</si>
  <si>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</si>
  <si>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</si>
  <si>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</si>
  <si>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 xml:space="preserve"> Gasoil</t>
  </si>
  <si>
    <t>MATERIALES Y SUMINISTROS</t>
  </si>
  <si>
    <t>Subtotal Materiales y Suministros</t>
  </si>
  <si>
    <t>2.1.1.4</t>
  </si>
  <si>
    <t>Sueldo Anual No. 13</t>
  </si>
  <si>
    <t>2.1.1.4.01</t>
  </si>
  <si>
    <t>2.1.2.2.09</t>
  </si>
  <si>
    <t>Bono por Desempeño</t>
  </si>
  <si>
    <t>2.2.8.6</t>
  </si>
  <si>
    <t>Organización de Eventos y Festividades</t>
  </si>
  <si>
    <t>2.2.8.6.02</t>
  </si>
  <si>
    <t>Festividades</t>
  </si>
  <si>
    <t>EJECUCIÓN PRESUPUESTARIA,  2015</t>
  </si>
  <si>
    <t>Período del 01/11/2015 al 30/11/2015</t>
  </si>
  <si>
    <t>BALANCE DISPONIBLE PARA COMPROMISOS PENDIENTES AL 1/11/2015</t>
  </si>
  <si>
    <t>TOTAL INGRESOS POR PARTIDAS PRESUPUESTARIAS, NOVIEMBRE 2015</t>
  </si>
  <si>
    <t>Del 1ro. de noviembre al 30, 2015</t>
  </si>
  <si>
    <t xml:space="preserve"> - Balance disponible al 1/11/2015</t>
  </si>
  <si>
    <t>BALANCE  DISPONIBLE AL 30/11/2015</t>
  </si>
  <si>
    <t>2.2.8.2</t>
  </si>
  <si>
    <t>Comisiones y gastos bancarios</t>
  </si>
  <si>
    <t>2.2.8.2.01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</si>
</sst>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83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  <xf numFmtId="43" fontId="1" fillId="0" borderId="0" xfId="2" applyFont="1" applyFill="1" applyBorder="1"/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87"/>
  <sheetViews>
    <sheetView showZeros="0" tabSelected="1" topLeftCell="A8" zoomScaleNormal="100" workbookViewId="0">
      <selection activeCell="G78" sqref="G78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3.8554687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76"/>
      <c r="B6" s="76"/>
      <c r="C6" s="76"/>
      <c r="D6" s="76"/>
      <c r="E6" s="76"/>
      <c r="F6" s="76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75" t="s">
        <v>97</v>
      </c>
      <c r="B14" s="75"/>
      <c r="C14" s="75"/>
      <c r="D14" s="75"/>
      <c r="E14" s="75"/>
      <c r="F14" s="75"/>
      <c r="G14" s="75"/>
    </row>
    <row r="15" spans="1:8" ht="15.75" x14ac:dyDescent="0.25">
      <c r="A15" s="75" t="s">
        <v>98</v>
      </c>
      <c r="B15" s="75"/>
      <c r="C15" s="75"/>
      <c r="D15" s="75"/>
      <c r="E15" s="75"/>
      <c r="F15" s="75"/>
      <c r="G15" s="75"/>
    </row>
    <row r="16" spans="1:8" ht="15.75" x14ac:dyDescent="0.25">
      <c r="A16" s="75" t="s">
        <v>1</v>
      </c>
      <c r="B16" s="75"/>
      <c r="C16" s="75"/>
      <c r="D16" s="75"/>
      <c r="E16" s="75"/>
      <c r="F16" s="75"/>
      <c r="G16" s="75"/>
    </row>
    <row r="17" spans="1:9" ht="15.75" x14ac:dyDescent="0.25">
      <c r="A17" s="5"/>
      <c r="B17" s="5"/>
      <c r="C17" s="5"/>
      <c r="D17" s="11"/>
      <c r="E17" s="12"/>
      <c r="G17" s="32" t="s">
        <v>14</v>
      </c>
    </row>
    <row r="18" spans="1:9" ht="16.5" customHeight="1" x14ac:dyDescent="0.2">
      <c r="A18" s="52" t="s">
        <v>99</v>
      </c>
      <c r="B18" s="43"/>
      <c r="C18" s="13"/>
      <c r="D18" s="6"/>
      <c r="E18" s="14"/>
      <c r="G18" s="51">
        <v>118816831.52</v>
      </c>
    </row>
    <row r="19" spans="1:9" ht="16.5" customHeight="1" thickBot="1" x14ac:dyDescent="0.25">
      <c r="A19" s="52" t="s">
        <v>100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19</v>
      </c>
      <c r="B20" s="13"/>
      <c r="C20" s="5"/>
      <c r="D20" s="11"/>
      <c r="E20" s="14"/>
      <c r="G20" s="41">
        <f>SUM(G18:G19)</f>
        <v>118816831.52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74" t="s">
        <v>13</v>
      </c>
      <c r="B22" s="74"/>
      <c r="C22" s="74"/>
      <c r="D22" s="74"/>
      <c r="E22" s="74"/>
      <c r="F22" s="74"/>
      <c r="G22" s="12"/>
      <c r="H22" s="12"/>
      <c r="I22" s="54"/>
    </row>
    <row r="23" spans="1:9" s="45" customFormat="1" ht="15.75" x14ac:dyDescent="0.2">
      <c r="A23" s="33" t="s">
        <v>6</v>
      </c>
      <c r="B23" s="33" t="s">
        <v>5</v>
      </c>
      <c r="C23" s="33" t="s">
        <v>7</v>
      </c>
      <c r="D23" s="33" t="s">
        <v>58</v>
      </c>
      <c r="E23" s="34" t="s">
        <v>21</v>
      </c>
      <c r="F23" s="35">
        <v>2014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4</v>
      </c>
      <c r="F24" s="48">
        <f>F25+F33+F37</f>
        <v>16978384.859999999</v>
      </c>
      <c r="G24" s="12"/>
      <c r="H24" s="61"/>
      <c r="I24" s="62"/>
    </row>
    <row r="25" spans="1:9" s="45" customFormat="1" x14ac:dyDescent="0.2">
      <c r="A25" s="47"/>
      <c r="B25" s="46" t="s">
        <v>43</v>
      </c>
      <c r="E25" s="46" t="s">
        <v>61</v>
      </c>
      <c r="F25" s="48">
        <f>F26+F28+F31</f>
        <v>14332619.460000001</v>
      </c>
      <c r="G25" s="12"/>
      <c r="H25" s="61"/>
      <c r="I25" s="62"/>
    </row>
    <row r="26" spans="1:9" s="45" customFormat="1" x14ac:dyDescent="0.2">
      <c r="A26" s="47"/>
      <c r="B26" s="47"/>
      <c r="C26" s="49" t="s">
        <v>47</v>
      </c>
      <c r="E26" s="46" t="s">
        <v>59</v>
      </c>
      <c r="F26" s="48">
        <f>SUM(F27)</f>
        <v>6188650</v>
      </c>
      <c r="G26" s="12"/>
      <c r="H26" s="61"/>
      <c r="I26" s="62"/>
    </row>
    <row r="27" spans="1:9" s="45" customFormat="1" x14ac:dyDescent="0.2">
      <c r="A27" s="47"/>
      <c r="B27" s="47"/>
      <c r="D27" s="49" t="s">
        <v>30</v>
      </c>
      <c r="E27" s="45" t="s">
        <v>60</v>
      </c>
      <c r="F27" s="50">
        <v>6188650</v>
      </c>
      <c r="G27" s="12"/>
      <c r="H27" s="61"/>
      <c r="I27" s="62"/>
    </row>
    <row r="28" spans="1:9" s="45" customFormat="1" x14ac:dyDescent="0.2">
      <c r="A28" s="47"/>
      <c r="B28" s="47"/>
      <c r="C28" s="49" t="s">
        <v>48</v>
      </c>
      <c r="E28" s="46" t="s">
        <v>63</v>
      </c>
      <c r="F28" s="48">
        <f>SUM(F29:F30)</f>
        <v>982300</v>
      </c>
      <c r="G28" s="12"/>
      <c r="H28" s="61"/>
      <c r="I28" s="62"/>
    </row>
    <row r="29" spans="1:9" s="45" customFormat="1" x14ac:dyDescent="0.2">
      <c r="A29" s="47"/>
      <c r="B29" s="47"/>
      <c r="D29" s="49" t="s">
        <v>29</v>
      </c>
      <c r="E29" s="49" t="s">
        <v>28</v>
      </c>
      <c r="F29" s="50">
        <v>898300</v>
      </c>
      <c r="G29" s="12"/>
      <c r="H29" s="61"/>
      <c r="I29" s="62"/>
    </row>
    <row r="30" spans="1:9" s="45" customFormat="1" x14ac:dyDescent="0.2">
      <c r="A30" s="47"/>
      <c r="B30" s="47"/>
      <c r="D30" s="56" t="s">
        <v>73</v>
      </c>
      <c r="E30" s="56" t="s">
        <v>74</v>
      </c>
      <c r="F30" s="50">
        <v>84000</v>
      </c>
      <c r="G30" s="12"/>
      <c r="H30" s="61"/>
      <c r="I30" s="62"/>
    </row>
    <row r="31" spans="1:9" s="54" customFormat="1" x14ac:dyDescent="0.2">
      <c r="A31" s="47"/>
      <c r="B31" s="47"/>
      <c r="C31" s="58" t="s">
        <v>88</v>
      </c>
      <c r="D31" s="56"/>
      <c r="E31" s="46" t="s">
        <v>89</v>
      </c>
      <c r="F31" s="48">
        <f>SUM(F32:F32)</f>
        <v>7161669.46</v>
      </c>
      <c r="G31" s="55"/>
      <c r="H31" s="61"/>
      <c r="I31" s="62"/>
    </row>
    <row r="32" spans="1:9" s="54" customFormat="1" x14ac:dyDescent="0.2">
      <c r="A32" s="47"/>
      <c r="B32" s="47"/>
      <c r="D32" s="58" t="s">
        <v>90</v>
      </c>
      <c r="E32" s="56" t="s">
        <v>89</v>
      </c>
      <c r="F32" s="57">
        <v>7161669.46</v>
      </c>
      <c r="G32" s="55"/>
      <c r="H32" s="61"/>
      <c r="I32" s="62"/>
    </row>
    <row r="33" spans="1:9" s="45" customFormat="1" x14ac:dyDescent="0.2">
      <c r="A33" s="47"/>
      <c r="B33" s="46" t="s">
        <v>44</v>
      </c>
      <c r="E33" s="46" t="s">
        <v>0</v>
      </c>
      <c r="F33" s="48">
        <f>F34</f>
        <v>1599400</v>
      </c>
      <c r="G33" s="12"/>
      <c r="H33" s="61"/>
      <c r="I33" s="62"/>
    </row>
    <row r="34" spans="1:9" s="45" customFormat="1" x14ac:dyDescent="0.2">
      <c r="A34" s="47"/>
      <c r="B34" s="47"/>
      <c r="C34" s="49" t="s">
        <v>49</v>
      </c>
      <c r="E34" s="46" t="s">
        <v>62</v>
      </c>
      <c r="F34" s="48">
        <f>SUM(F35:F36)</f>
        <v>1599400</v>
      </c>
      <c r="G34" s="12"/>
      <c r="H34" s="61"/>
      <c r="I34" s="62"/>
    </row>
    <row r="35" spans="1:9" s="45" customFormat="1" x14ac:dyDescent="0.2">
      <c r="A35" s="47"/>
      <c r="B35" s="47"/>
      <c r="D35" s="49" t="s">
        <v>32</v>
      </c>
      <c r="E35" s="49" t="s">
        <v>31</v>
      </c>
      <c r="F35" s="50">
        <v>265000</v>
      </c>
      <c r="G35" s="12"/>
      <c r="H35" s="61"/>
      <c r="I35" s="62"/>
    </row>
    <row r="36" spans="1:9" s="45" customFormat="1" x14ac:dyDescent="0.2">
      <c r="A36" s="47"/>
      <c r="B36" s="47"/>
      <c r="D36" s="56" t="s">
        <v>91</v>
      </c>
      <c r="E36" s="56" t="s">
        <v>92</v>
      </c>
      <c r="F36" s="50">
        <v>1334400</v>
      </c>
      <c r="G36" s="12"/>
      <c r="H36" s="61"/>
      <c r="I36" s="62"/>
    </row>
    <row r="37" spans="1:9" s="45" customFormat="1" x14ac:dyDescent="0.2">
      <c r="A37" s="47"/>
      <c r="B37" s="46" t="s">
        <v>45</v>
      </c>
      <c r="E37" s="46" t="s">
        <v>64</v>
      </c>
      <c r="F37" s="48">
        <f>F38+F40+F42</f>
        <v>1046365.3999999999</v>
      </c>
      <c r="G37" s="12"/>
      <c r="H37" s="61"/>
      <c r="I37" s="62"/>
    </row>
    <row r="38" spans="1:9" s="45" customFormat="1" x14ac:dyDescent="0.2">
      <c r="A38" s="47"/>
      <c r="B38" s="47"/>
      <c r="C38" s="49" t="s">
        <v>50</v>
      </c>
      <c r="E38" s="46" t="s">
        <v>16</v>
      </c>
      <c r="F38" s="48">
        <f t="shared" ref="F38" si="0">SUM(F39)</f>
        <v>483562.86</v>
      </c>
      <c r="G38" s="12"/>
      <c r="H38" s="61"/>
      <c r="I38" s="62"/>
    </row>
    <row r="39" spans="1:9" s="45" customFormat="1" x14ac:dyDescent="0.2">
      <c r="A39" s="47"/>
      <c r="B39" s="47"/>
      <c r="D39" s="49" t="s">
        <v>33</v>
      </c>
      <c r="E39" s="49" t="s">
        <v>16</v>
      </c>
      <c r="F39" s="50">
        <v>483562.86</v>
      </c>
      <c r="G39" s="12"/>
      <c r="H39" s="69"/>
      <c r="I39" s="70"/>
    </row>
    <row r="40" spans="1:9" s="45" customFormat="1" x14ac:dyDescent="0.2">
      <c r="A40" s="47"/>
      <c r="B40" s="47"/>
      <c r="C40" s="49" t="s">
        <v>51</v>
      </c>
      <c r="E40" s="46" t="s">
        <v>34</v>
      </c>
      <c r="F40" s="48">
        <f t="shared" ref="F40" si="1">SUM(F41)</f>
        <v>498352.55</v>
      </c>
      <c r="G40" s="12"/>
      <c r="H40" s="69"/>
      <c r="I40" s="70"/>
    </row>
    <row r="41" spans="1:9" s="45" customFormat="1" x14ac:dyDescent="0.2">
      <c r="A41" s="47"/>
      <c r="B41" s="47"/>
      <c r="D41" s="49" t="s">
        <v>35</v>
      </c>
      <c r="E41" s="49" t="s">
        <v>34</v>
      </c>
      <c r="F41" s="50">
        <v>498352.55</v>
      </c>
      <c r="G41" s="12"/>
      <c r="H41" s="69"/>
      <c r="I41" s="70"/>
    </row>
    <row r="42" spans="1:9" s="45" customFormat="1" x14ac:dyDescent="0.2">
      <c r="A42" s="47"/>
      <c r="B42" s="47"/>
      <c r="C42" s="49" t="s">
        <v>52</v>
      </c>
      <c r="E42" s="46" t="s">
        <v>8</v>
      </c>
      <c r="F42" s="48">
        <f t="shared" ref="F42" si="2">SUM(F43)</f>
        <v>64449.99</v>
      </c>
      <c r="G42" s="12"/>
      <c r="H42" s="61"/>
      <c r="I42" s="62"/>
    </row>
    <row r="43" spans="1:9" s="45" customFormat="1" x14ac:dyDescent="0.2">
      <c r="A43" s="47"/>
      <c r="B43" s="47"/>
      <c r="D43" s="49" t="s">
        <v>36</v>
      </c>
      <c r="E43" s="49" t="s">
        <v>8</v>
      </c>
      <c r="F43" s="50">
        <v>64449.99</v>
      </c>
      <c r="G43" s="12"/>
      <c r="H43" s="61"/>
      <c r="I43" s="62"/>
    </row>
    <row r="44" spans="1:9" x14ac:dyDescent="0.2">
      <c r="A44" s="8"/>
      <c r="B44" s="8"/>
      <c r="C44" s="15"/>
      <c r="E44" s="6" t="s">
        <v>66</v>
      </c>
      <c r="F44" s="2"/>
      <c r="G44" s="12">
        <f>+F24</f>
        <v>16978384.859999999</v>
      </c>
      <c r="H44" s="64"/>
      <c r="I44" s="65"/>
    </row>
    <row r="45" spans="1:9" s="45" customFormat="1" ht="15.75" x14ac:dyDescent="0.25">
      <c r="A45" s="46">
        <v>2.2000000000000002</v>
      </c>
      <c r="B45" s="47"/>
      <c r="E45" s="44" t="s">
        <v>75</v>
      </c>
      <c r="F45" s="48">
        <f>+F46+F59</f>
        <v>18840037.189999998</v>
      </c>
      <c r="G45" s="12"/>
      <c r="H45" s="61"/>
      <c r="I45" s="62"/>
    </row>
    <row r="46" spans="1:9" s="45" customFormat="1" x14ac:dyDescent="0.2">
      <c r="A46" s="47"/>
      <c r="B46" s="46" t="s">
        <v>46</v>
      </c>
      <c r="E46" s="46" t="s">
        <v>65</v>
      </c>
      <c r="F46" s="48">
        <f>F47+F49+F51+F53+F55+F57</f>
        <v>2190818.2399999998</v>
      </c>
      <c r="G46" s="12"/>
      <c r="H46" s="69"/>
      <c r="I46" s="70"/>
    </row>
    <row r="47" spans="1:9" s="45" customFormat="1" x14ac:dyDescent="0.2">
      <c r="A47" s="47"/>
      <c r="B47" s="47"/>
      <c r="C47" s="49" t="s">
        <v>53</v>
      </c>
      <c r="E47" s="46" t="s">
        <v>24</v>
      </c>
      <c r="F47" s="48">
        <f>SUM(F48)</f>
        <v>135389.25</v>
      </c>
      <c r="G47" s="12"/>
      <c r="H47" s="69"/>
      <c r="I47" s="70"/>
    </row>
    <row r="48" spans="1:9" s="45" customFormat="1" x14ac:dyDescent="0.2">
      <c r="A48" s="47"/>
      <c r="B48" s="47"/>
      <c r="D48" s="49" t="s">
        <v>37</v>
      </c>
      <c r="E48" s="49" t="s">
        <v>24</v>
      </c>
      <c r="F48" s="50">
        <v>135389.25</v>
      </c>
      <c r="G48" s="12"/>
      <c r="H48" s="69"/>
      <c r="I48" s="70"/>
    </row>
    <row r="49" spans="1:9" s="45" customFormat="1" x14ac:dyDescent="0.2">
      <c r="A49" s="47"/>
      <c r="B49" s="47"/>
      <c r="C49" s="49" t="s">
        <v>54</v>
      </c>
      <c r="E49" s="46" t="s">
        <v>26</v>
      </c>
      <c r="F49" s="48">
        <f t="shared" ref="F49" si="3">SUM(F50)</f>
        <v>612465.17000000004</v>
      </c>
      <c r="G49" s="12"/>
      <c r="H49" s="69"/>
      <c r="I49" s="70"/>
    </row>
    <row r="50" spans="1:9" s="45" customFormat="1" x14ac:dyDescent="0.2">
      <c r="A50" s="47"/>
      <c r="B50" s="47"/>
      <c r="D50" s="49" t="s">
        <v>38</v>
      </c>
      <c r="E50" s="49" t="s">
        <v>26</v>
      </c>
      <c r="F50" s="50">
        <v>612465.17000000004</v>
      </c>
      <c r="G50" s="12"/>
      <c r="H50" s="69"/>
      <c r="I50" s="70"/>
    </row>
    <row r="51" spans="1:9" s="45" customFormat="1" x14ac:dyDescent="0.2">
      <c r="A51" s="47"/>
      <c r="B51" s="47"/>
      <c r="C51" s="49" t="s">
        <v>55</v>
      </c>
      <c r="E51" s="46" t="s">
        <v>27</v>
      </c>
      <c r="F51" s="48">
        <f t="shared" ref="F51" si="4">SUM(F52)</f>
        <v>772014.75</v>
      </c>
      <c r="G51" s="12"/>
      <c r="H51" s="61"/>
      <c r="I51" s="62"/>
    </row>
    <row r="52" spans="1:9" s="45" customFormat="1" x14ac:dyDescent="0.2">
      <c r="A52" s="47"/>
      <c r="B52" s="47"/>
      <c r="D52" s="49" t="s">
        <v>39</v>
      </c>
      <c r="E52" s="49" t="s">
        <v>27</v>
      </c>
      <c r="F52" s="50">
        <v>772014.75</v>
      </c>
      <c r="G52" s="12"/>
      <c r="H52" s="69"/>
      <c r="I52" s="70"/>
    </row>
    <row r="53" spans="1:9" s="45" customFormat="1" x14ac:dyDescent="0.2">
      <c r="A53" s="47"/>
      <c r="B53" s="47"/>
      <c r="C53" s="49" t="s">
        <v>56</v>
      </c>
      <c r="E53" s="46" t="s">
        <v>2</v>
      </c>
      <c r="F53" s="48">
        <f t="shared" ref="F53" si="5">SUM(F54)</f>
        <v>667863.06999999995</v>
      </c>
      <c r="G53" s="12"/>
      <c r="H53" s="69"/>
      <c r="I53" s="70"/>
    </row>
    <row r="54" spans="1:9" s="45" customFormat="1" x14ac:dyDescent="0.2">
      <c r="A54" s="47"/>
      <c r="B54" s="47"/>
      <c r="D54" s="49" t="s">
        <v>41</v>
      </c>
      <c r="E54" s="49" t="s">
        <v>40</v>
      </c>
      <c r="F54" s="50">
        <v>667863.06999999995</v>
      </c>
      <c r="G54" s="12"/>
      <c r="H54" s="61"/>
      <c r="I54" s="62"/>
    </row>
    <row r="55" spans="1:9" s="45" customFormat="1" x14ac:dyDescent="0.2">
      <c r="A55" s="47"/>
      <c r="B55" s="47"/>
      <c r="C55" s="49" t="s">
        <v>57</v>
      </c>
      <c r="E55" s="46" t="s">
        <v>3</v>
      </c>
      <c r="F55" s="48">
        <f t="shared" ref="F55" si="6">SUM(F56)</f>
        <v>2186</v>
      </c>
      <c r="G55" s="12"/>
      <c r="H55" s="61"/>
      <c r="I55" s="62"/>
    </row>
    <row r="56" spans="1:9" s="45" customFormat="1" x14ac:dyDescent="0.2">
      <c r="A56" s="47"/>
      <c r="B56" s="47"/>
      <c r="D56" s="49" t="s">
        <v>42</v>
      </c>
      <c r="E56" s="49" t="s">
        <v>3</v>
      </c>
      <c r="F56" s="50">
        <v>2186</v>
      </c>
      <c r="G56" s="12"/>
      <c r="H56" s="12"/>
      <c r="I56" s="54"/>
    </row>
    <row r="57" spans="1:9" s="54" customFormat="1" x14ac:dyDescent="0.2">
      <c r="A57" s="47"/>
      <c r="B57" s="47"/>
      <c r="C57" s="56" t="s">
        <v>76</v>
      </c>
      <c r="E57" s="46" t="s">
        <v>77</v>
      </c>
      <c r="F57" s="48">
        <f t="shared" ref="F57" si="7">SUM(F58)</f>
        <v>900</v>
      </c>
      <c r="G57" s="55"/>
      <c r="H57" s="55"/>
    </row>
    <row r="58" spans="1:9" s="54" customFormat="1" x14ac:dyDescent="0.2">
      <c r="A58" s="47"/>
      <c r="B58" s="47"/>
      <c r="D58" s="56" t="s">
        <v>78</v>
      </c>
      <c r="E58" s="56" t="s">
        <v>77</v>
      </c>
      <c r="F58" s="57">
        <v>900</v>
      </c>
      <c r="G58" s="55"/>
      <c r="H58" s="55"/>
    </row>
    <row r="59" spans="1:9" s="54" customFormat="1" x14ac:dyDescent="0.2">
      <c r="A59" s="47"/>
      <c r="B59" s="46" t="s">
        <v>67</v>
      </c>
      <c r="E59" s="46" t="s">
        <v>68</v>
      </c>
      <c r="F59" s="48">
        <f>+F60+F62+F64</f>
        <v>16649218.949999999</v>
      </c>
      <c r="G59" s="55"/>
      <c r="H59" s="55"/>
    </row>
    <row r="60" spans="1:9" s="67" customFormat="1" x14ac:dyDescent="0.2">
      <c r="A60" s="66"/>
      <c r="B60" s="66"/>
      <c r="C60" s="58" t="s">
        <v>104</v>
      </c>
      <c r="E60" s="59" t="s">
        <v>105</v>
      </c>
      <c r="F60" s="48">
        <f>SUM(F61)</f>
        <v>10155824.32</v>
      </c>
      <c r="G60" s="68"/>
      <c r="H60" s="68"/>
    </row>
    <row r="61" spans="1:9" s="67" customFormat="1" x14ac:dyDescent="0.2">
      <c r="A61" s="66"/>
      <c r="B61" s="66"/>
      <c r="D61" s="58" t="s">
        <v>106</v>
      </c>
      <c r="E61" s="58" t="s">
        <v>105</v>
      </c>
      <c r="F61" s="82">
        <v>10155824.32</v>
      </c>
      <c r="G61" s="68"/>
      <c r="H61" s="68"/>
    </row>
    <row r="62" spans="1:9" s="54" customFormat="1" x14ac:dyDescent="0.2">
      <c r="A62" s="47"/>
      <c r="B62" s="47"/>
      <c r="C62" s="56" t="s">
        <v>93</v>
      </c>
      <c r="E62" s="46" t="s">
        <v>94</v>
      </c>
      <c r="F62" s="48">
        <f>SUM(F63)</f>
        <v>4783629</v>
      </c>
      <c r="G62" s="55"/>
      <c r="H62" s="55"/>
    </row>
    <row r="63" spans="1:9" s="54" customFormat="1" x14ac:dyDescent="0.2">
      <c r="A63" s="47"/>
      <c r="B63" s="47"/>
      <c r="D63" s="56" t="s">
        <v>95</v>
      </c>
      <c r="E63" s="56" t="s">
        <v>96</v>
      </c>
      <c r="F63" s="57">
        <v>4783629</v>
      </c>
      <c r="G63" s="55"/>
      <c r="H63" s="55"/>
    </row>
    <row r="64" spans="1:9" s="54" customFormat="1" x14ac:dyDescent="0.2">
      <c r="A64" s="47"/>
      <c r="B64" s="47"/>
      <c r="C64" s="56" t="s">
        <v>69</v>
      </c>
      <c r="E64" s="46" t="s">
        <v>70</v>
      </c>
      <c r="F64" s="48">
        <f>SUM(F65)</f>
        <v>1709765.63</v>
      </c>
      <c r="G64" s="55"/>
      <c r="H64" s="55"/>
    </row>
    <row r="65" spans="1:8" s="54" customFormat="1" x14ac:dyDescent="0.2">
      <c r="A65" s="47"/>
      <c r="B65" s="47"/>
      <c r="D65" s="56" t="s">
        <v>71</v>
      </c>
      <c r="E65" s="56" t="s">
        <v>72</v>
      </c>
      <c r="F65" s="57">
        <v>1709765.63</v>
      </c>
      <c r="G65" s="55"/>
      <c r="H65" s="55"/>
    </row>
    <row r="66" spans="1:8" x14ac:dyDescent="0.2">
      <c r="A66" s="8"/>
      <c r="B66" s="8"/>
      <c r="C66" s="15"/>
      <c r="E66" s="6" t="s">
        <v>79</v>
      </c>
      <c r="F66" s="2"/>
      <c r="G66" s="12">
        <f>+F45</f>
        <v>18840037.189999998</v>
      </c>
    </row>
    <row r="67" spans="1:8" s="54" customFormat="1" ht="15.75" x14ac:dyDescent="0.25">
      <c r="A67" s="46">
        <v>2.2999999999999998</v>
      </c>
      <c r="B67" s="47"/>
      <c r="E67" s="71" t="s">
        <v>86</v>
      </c>
      <c r="F67" s="48">
        <f>F68</f>
        <v>275000</v>
      </c>
      <c r="G67" s="55"/>
      <c r="H67" s="55"/>
    </row>
    <row r="68" spans="1:8" s="60" customFormat="1" x14ac:dyDescent="0.2">
      <c r="A68" s="54"/>
      <c r="B68" s="46" t="s">
        <v>80</v>
      </c>
      <c r="C68" s="61"/>
      <c r="D68" s="61"/>
      <c r="E68" s="47" t="s">
        <v>81</v>
      </c>
      <c r="F68" s="72">
        <f>+F69</f>
        <v>275000</v>
      </c>
      <c r="G68" s="73"/>
      <c r="H68" s="73"/>
    </row>
    <row r="69" spans="1:8" s="60" customFormat="1" x14ac:dyDescent="0.2">
      <c r="A69" s="54"/>
      <c r="B69" s="61"/>
      <c r="C69" s="56" t="s">
        <v>82</v>
      </c>
      <c r="D69" s="61"/>
      <c r="E69" s="47" t="s">
        <v>83</v>
      </c>
      <c r="F69" s="72">
        <f>+F70</f>
        <v>275000</v>
      </c>
      <c r="G69" s="73"/>
      <c r="H69" s="73"/>
    </row>
    <row r="70" spans="1:8" s="60" customFormat="1" x14ac:dyDescent="0.2">
      <c r="A70" s="54"/>
      <c r="B70" s="61"/>
      <c r="C70" s="61"/>
      <c r="D70" s="56" t="s">
        <v>84</v>
      </c>
      <c r="E70" s="54" t="s">
        <v>85</v>
      </c>
      <c r="F70" s="62">
        <v>275000</v>
      </c>
      <c r="G70" s="73"/>
      <c r="H70" s="73"/>
    </row>
    <row r="71" spans="1:8" x14ac:dyDescent="0.2">
      <c r="A71" s="8"/>
      <c r="B71" s="8"/>
      <c r="C71" s="15"/>
      <c r="E71" s="6" t="s">
        <v>87</v>
      </c>
      <c r="F71" s="2"/>
      <c r="G71" s="12">
        <f>+F67</f>
        <v>275000</v>
      </c>
    </row>
    <row r="72" spans="1:8" s="54" customFormat="1" x14ac:dyDescent="0.2">
      <c r="A72" s="47"/>
      <c r="B72" s="47"/>
      <c r="D72" s="56"/>
      <c r="E72" s="6"/>
      <c r="F72" s="60"/>
      <c r="G72" s="55"/>
      <c r="H72" s="55"/>
    </row>
    <row r="73" spans="1:8" ht="15.75" x14ac:dyDescent="0.25">
      <c r="A73" s="37"/>
      <c r="B73" s="37"/>
      <c r="C73" s="37"/>
      <c r="D73" s="37"/>
      <c r="E73" s="36" t="s">
        <v>17</v>
      </c>
      <c r="F73" s="38"/>
      <c r="G73" s="39">
        <f>SUM(G24:G72)</f>
        <v>36093422.049999997</v>
      </c>
    </row>
    <row r="74" spans="1:8" ht="16.5" thickBot="1" x14ac:dyDescent="0.3">
      <c r="A74" s="37"/>
      <c r="B74" s="37"/>
      <c r="C74" s="37"/>
      <c r="D74" s="37"/>
      <c r="E74" s="36" t="s">
        <v>18</v>
      </c>
      <c r="F74" s="38"/>
      <c r="G74" s="40">
        <f>G20-G73</f>
        <v>82723409.469999999</v>
      </c>
    </row>
    <row r="75" spans="1:8" ht="13.5" thickTop="1" x14ac:dyDescent="0.2"/>
    <row r="76" spans="1:8" x14ac:dyDescent="0.2">
      <c r="E76" s="9"/>
      <c r="G76" s="3">
        <v>81359801.469999999</v>
      </c>
    </row>
    <row r="77" spans="1:8" x14ac:dyDescent="0.2">
      <c r="E77" s="10" t="s">
        <v>22</v>
      </c>
      <c r="G77" s="3">
        <f>+G74-G76</f>
        <v>1363608</v>
      </c>
    </row>
    <row r="78" spans="1:8" x14ac:dyDescent="0.2">
      <c r="E78" s="53">
        <v>42338</v>
      </c>
    </row>
    <row r="80" spans="1:8" s="60" customFormat="1" x14ac:dyDescent="0.2">
      <c r="A80" s="54"/>
      <c r="B80" s="54"/>
      <c r="C80" s="54"/>
      <c r="D80" s="54"/>
      <c r="E80" s="55"/>
      <c r="F80" s="55"/>
      <c r="G80" s="63"/>
      <c r="H80" s="63"/>
    </row>
    <row r="81" spans="5:8" s="60" customFormat="1" x14ac:dyDescent="0.2">
      <c r="E81" s="63"/>
      <c r="F81" s="63"/>
      <c r="G81" s="63"/>
      <c r="H81" s="63"/>
    </row>
    <row r="82" spans="5:8" s="60" customFormat="1" x14ac:dyDescent="0.2">
      <c r="E82" s="63"/>
      <c r="F82" s="63"/>
      <c r="G82" s="63"/>
      <c r="H82" s="63"/>
    </row>
    <row r="83" spans="5:8" s="60" customFormat="1" x14ac:dyDescent="0.2">
      <c r="E83" s="63"/>
      <c r="F83" s="63"/>
      <c r="G83" s="63"/>
      <c r="H83" s="63"/>
    </row>
    <row r="84" spans="5:8" s="60" customFormat="1" x14ac:dyDescent="0.2">
      <c r="E84" s="63"/>
      <c r="F84" s="63"/>
      <c r="G84" s="63"/>
      <c r="H84" s="63"/>
    </row>
    <row r="85" spans="5:8" s="60" customFormat="1" x14ac:dyDescent="0.2">
      <c r="E85" s="63"/>
      <c r="F85" s="63"/>
      <c r="G85" s="63"/>
      <c r="H85" s="63"/>
    </row>
    <row r="86" spans="5:8" s="60" customFormat="1" x14ac:dyDescent="0.2">
      <c r="E86" s="63"/>
      <c r="F86" s="63"/>
      <c r="G86" s="63"/>
      <c r="H86" s="63"/>
    </row>
    <row r="87" spans="5:8" s="60" customFormat="1" x14ac:dyDescent="0.2">
      <c r="E87" s="63"/>
      <c r="F87" s="63"/>
      <c r="G87" s="63"/>
      <c r="H87" s="6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7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24" activePane="bottomLeft" state="frozen"/>
      <selection pane="bottomLeft" activeCell="A32" sqref="A32:C32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76"/>
      <c r="B11" s="76"/>
      <c r="C11" s="76"/>
      <c r="D11" s="76"/>
      <c r="E11" s="76"/>
      <c r="F11" s="76"/>
      <c r="G11" s="76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75" t="s">
        <v>25</v>
      </c>
      <c r="B13" s="75"/>
      <c r="C13" s="75"/>
      <c r="D13" s="75"/>
      <c r="E13" s="75"/>
      <c r="F13" s="75"/>
      <c r="G13" s="75"/>
    </row>
    <row r="14" spans="1:10" ht="15.75" x14ac:dyDescent="0.25">
      <c r="A14" s="75" t="s">
        <v>101</v>
      </c>
      <c r="B14" s="75"/>
      <c r="C14" s="75"/>
      <c r="D14" s="75"/>
      <c r="E14" s="75"/>
      <c r="F14" s="75"/>
      <c r="G14" s="75"/>
    </row>
    <row r="15" spans="1:10" ht="15.75" x14ac:dyDescent="0.25">
      <c r="A15" s="75" t="s">
        <v>1</v>
      </c>
      <c r="B15" s="75"/>
      <c r="C15" s="75"/>
      <c r="D15" s="75"/>
      <c r="E15" s="75"/>
      <c r="F15" s="75"/>
      <c r="G15" s="75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75" t="s">
        <v>15</v>
      </c>
      <c r="B20" s="75"/>
      <c r="C20" s="75"/>
      <c r="D20" s="75"/>
      <c r="E20" s="75"/>
      <c r="F20" s="75"/>
      <c r="G20" s="75"/>
    </row>
    <row r="21" spans="1:7" ht="15.75" x14ac:dyDescent="0.25">
      <c r="A21" s="75"/>
      <c r="B21" s="75"/>
      <c r="C21" s="75"/>
      <c r="D21" s="75"/>
      <c r="E21" s="75"/>
      <c r="F21" s="75"/>
      <c r="G21" s="75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1" t="s">
        <v>9</v>
      </c>
      <c r="B24" s="81"/>
      <c r="C24" s="81"/>
      <c r="D24" s="81"/>
      <c r="E24" s="22"/>
      <c r="F24" s="22"/>
      <c r="G24" s="21" t="s">
        <v>10</v>
      </c>
    </row>
    <row r="25" spans="1:7" ht="43.5" customHeight="1" x14ac:dyDescent="0.25">
      <c r="A25" s="78" t="s">
        <v>102</v>
      </c>
      <c r="B25" s="78"/>
      <c r="C25" s="78"/>
      <c r="D25" s="78"/>
      <c r="E25" s="24"/>
      <c r="F25" s="24"/>
      <c r="G25" s="28">
        <f>+ejecucion!G20</f>
        <v>118816831.52</v>
      </c>
    </row>
    <row r="26" spans="1:7" ht="40.5" customHeight="1" x14ac:dyDescent="0.25">
      <c r="A26" s="78" t="s">
        <v>23</v>
      </c>
      <c r="B26" s="78"/>
      <c r="C26" s="78"/>
      <c r="D26" s="78"/>
      <c r="E26" s="24"/>
      <c r="F26" s="25"/>
      <c r="G26" s="29">
        <f>+ejecucion!G19</f>
        <v>0</v>
      </c>
    </row>
    <row r="27" spans="1:7" ht="30" customHeight="1" x14ac:dyDescent="0.25">
      <c r="A27" s="79" t="s">
        <v>20</v>
      </c>
      <c r="B27" s="79"/>
      <c r="C27" s="79"/>
      <c r="D27" s="79"/>
      <c r="E27" s="25"/>
      <c r="F27" s="25"/>
      <c r="G27" s="30">
        <f>+G25+G26</f>
        <v>118816831.52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79" t="s">
        <v>11</v>
      </c>
      <c r="B29" s="79"/>
      <c r="C29" s="26"/>
      <c r="D29" s="25"/>
      <c r="E29" s="25"/>
      <c r="F29" s="25"/>
      <c r="G29" s="25"/>
    </row>
    <row r="30" spans="1:7" ht="30" customHeight="1" x14ac:dyDescent="0.25">
      <c r="A30" s="80" t="s">
        <v>12</v>
      </c>
      <c r="B30" s="80"/>
      <c r="C30" s="80"/>
      <c r="D30" s="80"/>
      <c r="E30" s="25"/>
      <c r="F30" s="28"/>
      <c r="G30" s="28">
        <f>ejecucion!G73</f>
        <v>36093422.049999997</v>
      </c>
    </row>
    <row r="31" spans="1:7" ht="30" customHeight="1" thickBot="1" x14ac:dyDescent="0.3">
      <c r="A31" s="77" t="s">
        <v>103</v>
      </c>
      <c r="B31" s="77"/>
      <c r="C31" s="77"/>
      <c r="D31" s="77"/>
      <c r="E31" s="28"/>
      <c r="F31" s="27"/>
      <c r="G31" s="31">
        <f>+G27-G30</f>
        <v>82723409.469999999</v>
      </c>
    </row>
    <row r="32" spans="1:7" ht="18.75" thickTop="1" x14ac:dyDescent="0.25">
      <c r="A32" s="77"/>
      <c r="B32" s="77"/>
      <c r="C32" s="77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2015-12-01T15:57:50Z</cp:lastPrinted>
  <dcterms:created xsi:type="dcterms:W3CDTF">2006-01-17T19:13:45Z</dcterms:created>
  <dcterms:modified xsi:type="dcterms:W3CDTF">2015-12-01T15:57:51Z</dcterms:modified>
</cp:coreProperties>
</file>