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MyExchangeRate">#REF!</definedName>
    <definedName name="_xlnm.Print_Area" localSheetId="0">ejecucion!$A$1:$G$74</definedName>
    <definedName name="_xlnm.Print_Area" localSheetId="1">resumen!$A$1:$G$37</definedName>
    <definedName name="_xlnm.Print_Titles" localSheetId="0">ejecucion!$1:$22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64" i="7" l="1"/>
  <c r="F63" i="7" s="1"/>
  <c r="F62" i="7" s="1"/>
  <c r="G66" i="7" s="1"/>
  <c r="F59" i="7"/>
  <c r="F57" i="7"/>
  <c r="F54" i="7"/>
  <c r="F52" i="7"/>
  <c r="F50" i="7"/>
  <c r="F48" i="7"/>
  <c r="F46" i="7"/>
  <c r="F44" i="7"/>
  <c r="F39" i="7"/>
  <c r="F37" i="7"/>
  <c r="F35" i="7"/>
  <c r="F32" i="7"/>
  <c r="F31" i="7" s="1"/>
  <c r="F29" i="7"/>
  <c r="F27" i="7"/>
  <c r="F26" i="7" l="1"/>
  <c r="F43" i="7"/>
  <c r="F56" i="7"/>
  <c r="F34" i="7"/>
  <c r="F42" i="7" l="1"/>
  <c r="G61" i="7" s="1"/>
  <c r="F25" i="7"/>
  <c r="G41" i="7" s="1"/>
  <c r="G67" i="7" s="1"/>
  <c r="G25" i="8" l="1"/>
  <c r="G21" i="7" l="1"/>
  <c r="G68" i="7" s="1"/>
  <c r="G26" i="8"/>
  <c r="G27" i="8" l="1"/>
  <c r="G30" i="8" l="1"/>
  <c r="G31" i="8" s="1"/>
</calcChain>
</file>

<file path=xl/sharedStrings.xml><?xml version="1.0" encoding="utf-8"?>
<sst xmlns="http://schemas.openxmlformats.org/spreadsheetml/2006/main" count="107" uniqueCount="97">
  <si>
    <t>Subtotal Servicios No Personales</t>
  </si>
  <si>
    <t>SOBRESUELDOS</t>
  </si>
  <si>
    <t>OTROS SERVICIOS NO PERSONALES</t>
  </si>
  <si>
    <t>Comisiones y gastos bancarios</t>
  </si>
  <si>
    <t>Combustibles y lubricantes</t>
  </si>
  <si>
    <t>(En RD$)</t>
  </si>
  <si>
    <t>Total Servicios Personales</t>
  </si>
  <si>
    <t>Electricidad</t>
  </si>
  <si>
    <t>Agua</t>
  </si>
  <si>
    <t>MATERIALES Y SUMINISTROS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</si>
  <si>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</si>
  <si>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</si>
  <si>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</si>
  <si>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</si>
  <si>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</si>
  <si>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</si>
  <si>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</si>
  <si>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</si>
  <si>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</si>
  <si>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</si>
  <si>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</si>
  <si>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</si>
  <si>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</si>
  <si>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</si>
  <si>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</si>
  <si>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</si>
  <si>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</si>
  <si>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</si>
  <si>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</si>
  <si>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</si>
  <si>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>Subtotal Materiales y Suministros</t>
  </si>
  <si>
    <t xml:space="preserve"> - Total de ingresos </t>
  </si>
  <si>
    <t>Servicios telefónico de larga distancia</t>
  </si>
  <si>
    <t>RESUMEN EJECUCIÓN PRESUPUESTARIA</t>
  </si>
  <si>
    <t>Teléfono local</t>
  </si>
  <si>
    <t>Telefax y correos</t>
  </si>
  <si>
    <t>Del 1ro. de diciembre al 31, 2013</t>
  </si>
  <si>
    <t xml:space="preserve"> - Balance disponible al 1/12/2013</t>
  </si>
  <si>
    <t>BALANCE  DISPONIBLE AL 31/12/2013</t>
  </si>
  <si>
    <t>EJECUCIÓN PRESUPUESTARIA,  2014</t>
  </si>
  <si>
    <t>Período del 01/01/2014 al 31/01/2014</t>
  </si>
  <si>
    <t>BALANCE DISPONIBLE PARA COMPROMISOS PENDIENTES AL 1/1/2014</t>
  </si>
  <si>
    <t>TOTAL INGRESOS POR PARTIDAS PRESUPUESTARIAS, ENERO 2014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</si>
  <si>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</si>
  <si>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</si>
  <si>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</si>
  <si>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</si>
  <si>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</si>
  <si>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</si>
  <si>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</si>
  <si>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</si>
  <si>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</si>
  <si>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</si>
  <si>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</si>
  <si>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2.2.1.4.01</t>
  </si>
  <si>
    <t>Energía eléctrica</t>
  </si>
  <si>
    <t>2.2.1.6.01</t>
  </si>
  <si>
    <t>2.2.1.7.01</t>
  </si>
  <si>
    <t>Recolección de residuos sólidos</t>
  </si>
  <si>
    <t>2.2.1.8.01</t>
  </si>
  <si>
    <t>2.2.8.2.01</t>
  </si>
  <si>
    <t>Otros servicios técnicos profesionales</t>
  </si>
  <si>
    <t>2.2.8.7.06</t>
  </si>
  <si>
    <t>Gasoil</t>
  </si>
  <si>
    <t>2.3.7.1.02</t>
  </si>
  <si>
    <t>2.1.1</t>
  </si>
  <si>
    <t>2.1.2</t>
  </si>
  <si>
    <t>2.1.5</t>
  </si>
  <si>
    <t>2.2.1</t>
  </si>
  <si>
    <t>2.2.8</t>
  </si>
  <si>
    <t>2.3.7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</si>
  <si>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</si>
  <si>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</si>
  <si>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</si>
  <si>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</si>
  <si>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</si>
  <si>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</si>
  <si>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</si>
  <si>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</si>
  <si>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2.2.1.4</t>
  </si>
  <si>
    <t>2.2.1.6</t>
  </si>
  <si>
    <t>2.2.1.7</t>
  </si>
  <si>
    <t>2.2.1.8</t>
  </si>
  <si>
    <t>2.2.8.2</t>
  </si>
  <si>
    <t>2.3.7.1</t>
  </si>
  <si>
    <t>2.2.8.7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</si>
  <si>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</si>
  <si>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</si>
  <si>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</si>
  <si>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</si>
  <si>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</si>
  <si>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</si>
  <si>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</si>
  <si>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</si>
  <si>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COMBUSTIBLES, LUBRICANTES, PRODUCTOS QUIMICOS Y CONEXOS</t>
  </si>
  <si>
    <t>Servicios Técnicos y Profesionales</t>
  </si>
  <si>
    <t>31-1-2014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</si>
</sst>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61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</cellXfs>
  <cellStyles count="4">
    <cellStyle name="Comma" xfId="2" builtinId="3"/>
    <cellStyle name="Comma_D2006" xfId="1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H73"/>
  <sheetViews>
    <sheetView showZeros="0" tabSelected="1" zoomScaleNormal="100" workbookViewId="0">
      <selection activeCell="E19" sqref="E19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47"/>
      <c r="B6" s="47"/>
      <c r="C6" s="47"/>
      <c r="D6" s="47"/>
      <c r="E6" s="47"/>
      <c r="F6" s="47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48" t="s">
        <v>39</v>
      </c>
      <c r="B14" s="48"/>
      <c r="C14" s="48"/>
      <c r="D14" s="48"/>
      <c r="E14" s="48"/>
      <c r="F14" s="48"/>
      <c r="G14" s="48"/>
    </row>
    <row r="15" spans="1:8" ht="15.75" x14ac:dyDescent="0.25">
      <c r="A15" s="48" t="s">
        <v>40</v>
      </c>
      <c r="B15" s="48"/>
      <c r="C15" s="48"/>
      <c r="D15" s="48"/>
      <c r="E15" s="48"/>
      <c r="F15" s="48"/>
      <c r="G15" s="48"/>
    </row>
    <row r="16" spans="1:8" ht="15.75" x14ac:dyDescent="0.25">
      <c r="A16" s="48" t="s">
        <v>5</v>
      </c>
      <c r="B16" s="48"/>
      <c r="C16" s="48"/>
      <c r="D16" s="48"/>
      <c r="E16" s="48"/>
      <c r="F16" s="48"/>
      <c r="G16" s="48"/>
    </row>
    <row r="17" spans="1:8" ht="15.75" x14ac:dyDescent="0.25">
      <c r="A17" s="45"/>
      <c r="B17" s="45"/>
      <c r="C17" s="45"/>
      <c r="D17" s="45"/>
      <c r="E17" s="45"/>
      <c r="F17" s="45"/>
    </row>
    <row r="18" spans="1:8" ht="15.75" x14ac:dyDescent="0.25">
      <c r="A18" s="5"/>
      <c r="B18" s="5"/>
      <c r="C18" s="5"/>
      <c r="D18" s="11"/>
      <c r="E18" s="12"/>
      <c r="G18" s="33" t="s">
        <v>21</v>
      </c>
    </row>
    <row r="19" spans="1:8" ht="16.5" customHeight="1" x14ac:dyDescent="0.2">
      <c r="A19" s="44" t="s">
        <v>41</v>
      </c>
      <c r="B19" s="44"/>
      <c r="C19" s="13"/>
      <c r="D19" s="6"/>
      <c r="E19" s="14"/>
      <c r="G19" s="43">
        <v>446009350</v>
      </c>
    </row>
    <row r="20" spans="1:8" ht="16.5" customHeight="1" thickBot="1" x14ac:dyDescent="0.25">
      <c r="A20" s="44" t="s">
        <v>42</v>
      </c>
      <c r="B20" s="44"/>
      <c r="C20" s="13"/>
      <c r="D20" s="6"/>
      <c r="E20" s="14"/>
      <c r="G20" s="43">
        <v>0</v>
      </c>
    </row>
    <row r="21" spans="1:8" ht="16.5" customHeight="1" thickBot="1" x14ac:dyDescent="0.3">
      <c r="A21" s="13" t="s">
        <v>26</v>
      </c>
      <c r="B21" s="13"/>
      <c r="C21" s="5"/>
      <c r="D21" s="11"/>
      <c r="E21" s="14"/>
      <c r="G21" s="42">
        <f>SUM(G19:G20)</f>
        <v>446009350</v>
      </c>
    </row>
    <row r="22" spans="1:8" ht="16.5" thickTop="1" x14ac:dyDescent="0.25">
      <c r="A22" s="13"/>
      <c r="B22" s="5"/>
      <c r="C22" s="5"/>
      <c r="D22" s="11"/>
      <c r="E22" s="14"/>
      <c r="F22" s="18"/>
    </row>
    <row r="23" spans="1:8" s="55" customFormat="1" x14ac:dyDescent="0.2">
      <c r="A23" s="49" t="s">
        <v>20</v>
      </c>
      <c r="B23" s="49"/>
      <c r="C23" s="49"/>
      <c r="D23" s="49"/>
      <c r="E23" s="49"/>
      <c r="F23" s="49"/>
      <c r="G23" s="12"/>
      <c r="H23" s="12"/>
    </row>
    <row r="24" spans="1:8" s="55" customFormat="1" ht="15.75" x14ac:dyDescent="0.2">
      <c r="A24" s="34" t="s">
        <v>13</v>
      </c>
      <c r="B24" s="34" t="s">
        <v>12</v>
      </c>
      <c r="C24" s="34" t="s">
        <v>14</v>
      </c>
      <c r="D24" s="34" t="s">
        <v>86</v>
      </c>
      <c r="E24" s="35" t="s">
        <v>28</v>
      </c>
      <c r="F24" s="36">
        <v>2014</v>
      </c>
      <c r="G24" s="12"/>
      <c r="H24" s="12"/>
    </row>
    <row r="25" spans="1:8" s="55" customFormat="1" ht="15.75" x14ac:dyDescent="0.25">
      <c r="A25" s="56">
        <v>2.1</v>
      </c>
      <c r="B25" s="57"/>
      <c r="E25" s="46" t="s">
        <v>11</v>
      </c>
      <c r="F25" s="58">
        <f>F26+F31+F34</f>
        <v>6656114.4500000002</v>
      </c>
      <c r="G25" s="12"/>
      <c r="H25" s="12"/>
    </row>
    <row r="26" spans="1:8" s="55" customFormat="1" x14ac:dyDescent="0.2">
      <c r="A26" s="57"/>
      <c r="B26" s="56" t="s">
        <v>65</v>
      </c>
      <c r="E26" s="56" t="s">
        <v>89</v>
      </c>
      <c r="F26" s="58">
        <f>F27+F29</f>
        <v>5711650</v>
      </c>
      <c r="G26" s="12"/>
      <c r="H26" s="12"/>
    </row>
    <row r="27" spans="1:8" s="55" customFormat="1" x14ac:dyDescent="0.2">
      <c r="A27" s="57"/>
      <c r="B27" s="57"/>
      <c r="C27" s="59" t="s">
        <v>71</v>
      </c>
      <c r="E27" s="56" t="s">
        <v>87</v>
      </c>
      <c r="F27" s="58">
        <f t="shared" ref="F27" si="0">SUM(F28)</f>
        <v>4848650</v>
      </c>
      <c r="G27" s="12"/>
      <c r="H27" s="12"/>
    </row>
    <row r="28" spans="1:8" s="55" customFormat="1" x14ac:dyDescent="0.2">
      <c r="A28" s="57"/>
      <c r="B28" s="57"/>
      <c r="D28" s="59" t="s">
        <v>45</v>
      </c>
      <c r="E28" s="55" t="s">
        <v>88</v>
      </c>
      <c r="F28" s="60">
        <v>4848650</v>
      </c>
      <c r="G28" s="12"/>
      <c r="H28" s="12"/>
    </row>
    <row r="29" spans="1:8" s="55" customFormat="1" x14ac:dyDescent="0.2">
      <c r="A29" s="57"/>
      <c r="B29" s="57"/>
      <c r="C29" s="59" t="s">
        <v>72</v>
      </c>
      <c r="E29" s="56" t="s">
        <v>91</v>
      </c>
      <c r="F29" s="58">
        <f>SUM(F30:F30)</f>
        <v>863000</v>
      </c>
      <c r="G29" s="12"/>
      <c r="H29" s="12"/>
    </row>
    <row r="30" spans="1:8" s="55" customFormat="1" x14ac:dyDescent="0.2">
      <c r="A30" s="57"/>
      <c r="B30" s="57"/>
      <c r="D30" s="59" t="s">
        <v>44</v>
      </c>
      <c r="E30" s="59" t="s">
        <v>43</v>
      </c>
      <c r="F30" s="60">
        <v>863000</v>
      </c>
      <c r="G30" s="12"/>
      <c r="H30" s="12"/>
    </row>
    <row r="31" spans="1:8" s="55" customFormat="1" x14ac:dyDescent="0.2">
      <c r="A31" s="57"/>
      <c r="B31" s="56" t="s">
        <v>66</v>
      </c>
      <c r="E31" s="56" t="s">
        <v>1</v>
      </c>
      <c r="F31" s="58">
        <f t="shared" ref="F31" si="1">F32</f>
        <v>113000</v>
      </c>
      <c r="G31" s="12"/>
      <c r="H31" s="12"/>
    </row>
    <row r="32" spans="1:8" s="55" customFormat="1" x14ac:dyDescent="0.2">
      <c r="A32" s="57"/>
      <c r="B32" s="57"/>
      <c r="C32" s="59" t="s">
        <v>73</v>
      </c>
      <c r="E32" s="56" t="s">
        <v>90</v>
      </c>
      <c r="F32" s="58">
        <f t="shared" ref="F32" si="2">SUM(F33)</f>
        <v>113000</v>
      </c>
      <c r="G32" s="12"/>
      <c r="H32" s="12"/>
    </row>
    <row r="33" spans="1:8" s="55" customFormat="1" x14ac:dyDescent="0.2">
      <c r="A33" s="57"/>
      <c r="B33" s="57"/>
      <c r="D33" s="59" t="s">
        <v>47</v>
      </c>
      <c r="E33" s="59" t="s">
        <v>46</v>
      </c>
      <c r="F33" s="60">
        <v>113000</v>
      </c>
      <c r="G33" s="12"/>
      <c r="H33" s="12"/>
    </row>
    <row r="34" spans="1:8" s="55" customFormat="1" x14ac:dyDescent="0.2">
      <c r="A34" s="57"/>
      <c r="B34" s="56" t="s">
        <v>67</v>
      </c>
      <c r="E34" s="56" t="s">
        <v>92</v>
      </c>
      <c r="F34" s="58">
        <f t="shared" ref="F34" si="3">F35+F37+F39</f>
        <v>831464.45</v>
      </c>
      <c r="G34" s="12"/>
      <c r="H34" s="12"/>
    </row>
    <row r="35" spans="1:8" s="55" customFormat="1" x14ac:dyDescent="0.2">
      <c r="A35" s="57"/>
      <c r="B35" s="57"/>
      <c r="C35" s="59" t="s">
        <v>74</v>
      </c>
      <c r="E35" s="56" t="s">
        <v>23</v>
      </c>
      <c r="F35" s="58">
        <f t="shared" ref="F35" si="4">SUM(F36)</f>
        <v>382813.95</v>
      </c>
      <c r="G35" s="12"/>
      <c r="H35" s="12"/>
    </row>
    <row r="36" spans="1:8" s="55" customFormat="1" x14ac:dyDescent="0.2">
      <c r="A36" s="57"/>
      <c r="B36" s="57"/>
      <c r="D36" s="59" t="s">
        <v>48</v>
      </c>
      <c r="E36" s="59" t="s">
        <v>23</v>
      </c>
      <c r="F36" s="60">
        <v>382813.95</v>
      </c>
      <c r="G36" s="12"/>
      <c r="H36" s="12"/>
    </row>
    <row r="37" spans="1:8" s="55" customFormat="1" x14ac:dyDescent="0.2">
      <c r="A37" s="57"/>
      <c r="B37" s="57"/>
      <c r="C37" s="59" t="s">
        <v>75</v>
      </c>
      <c r="E37" s="56" t="s">
        <v>49</v>
      </c>
      <c r="F37" s="58">
        <f t="shared" ref="F37" si="5">SUM(F38)</f>
        <v>399272.05</v>
      </c>
      <c r="G37" s="12"/>
      <c r="H37" s="12"/>
    </row>
    <row r="38" spans="1:8" s="55" customFormat="1" x14ac:dyDescent="0.2">
      <c r="A38" s="57"/>
      <c r="B38" s="57"/>
      <c r="D38" s="59" t="s">
        <v>50</v>
      </c>
      <c r="E38" s="59" t="s">
        <v>49</v>
      </c>
      <c r="F38" s="60">
        <v>399272.05</v>
      </c>
      <c r="G38" s="12"/>
      <c r="H38" s="12"/>
    </row>
    <row r="39" spans="1:8" s="55" customFormat="1" x14ac:dyDescent="0.2">
      <c r="A39" s="57"/>
      <c r="B39" s="57"/>
      <c r="C39" s="59" t="s">
        <v>76</v>
      </c>
      <c r="E39" s="56" t="s">
        <v>15</v>
      </c>
      <c r="F39" s="58">
        <f t="shared" ref="F39" si="6">SUM(F40)</f>
        <v>49378.45</v>
      </c>
      <c r="G39" s="12"/>
      <c r="H39" s="12"/>
    </row>
    <row r="40" spans="1:8" s="55" customFormat="1" x14ac:dyDescent="0.2">
      <c r="A40" s="57"/>
      <c r="B40" s="57"/>
      <c r="D40" s="59" t="s">
        <v>51</v>
      </c>
      <c r="E40" s="59" t="s">
        <v>15</v>
      </c>
      <c r="F40" s="60">
        <v>49378.45</v>
      </c>
      <c r="G40" s="12"/>
      <c r="H40" s="12"/>
    </row>
    <row r="41" spans="1:8" ht="18" customHeight="1" x14ac:dyDescent="0.2">
      <c r="A41" s="8"/>
      <c r="B41" s="8"/>
      <c r="C41" s="15"/>
      <c r="E41" s="6" t="s">
        <v>6</v>
      </c>
      <c r="F41" s="2"/>
      <c r="G41" s="12">
        <f>+F25</f>
        <v>6656114.4500000002</v>
      </c>
    </row>
    <row r="42" spans="1:8" s="55" customFormat="1" ht="15.75" x14ac:dyDescent="0.25">
      <c r="A42" s="56">
        <v>2.2000000000000002</v>
      </c>
      <c r="B42" s="57"/>
      <c r="E42" s="46" t="s">
        <v>10</v>
      </c>
      <c r="F42" s="58">
        <f>+F43+F56</f>
        <v>21137538.75</v>
      </c>
      <c r="G42" s="12"/>
      <c r="H42" s="12"/>
    </row>
    <row r="43" spans="1:8" s="55" customFormat="1" x14ac:dyDescent="0.2">
      <c r="A43" s="57"/>
      <c r="B43" s="56" t="s">
        <v>68</v>
      </c>
      <c r="E43" s="56" t="s">
        <v>93</v>
      </c>
      <c r="F43" s="58">
        <f>F44+F46+F48+F50+F52+F54</f>
        <v>1062122.4700000002</v>
      </c>
      <c r="G43" s="12"/>
      <c r="H43" s="12"/>
    </row>
    <row r="44" spans="1:8" s="55" customFormat="1" x14ac:dyDescent="0.2">
      <c r="A44" s="57"/>
      <c r="B44" s="57"/>
      <c r="C44" s="59" t="s">
        <v>77</v>
      </c>
      <c r="E44" s="56" t="s">
        <v>32</v>
      </c>
      <c r="F44" s="58">
        <f t="shared" ref="F44" si="7">SUM(F45)</f>
        <v>39525.33</v>
      </c>
      <c r="G44" s="12"/>
      <c r="H44" s="12"/>
    </row>
    <row r="45" spans="1:8" s="55" customFormat="1" x14ac:dyDescent="0.2">
      <c r="A45" s="57"/>
      <c r="B45" s="57"/>
      <c r="D45" s="59" t="s">
        <v>52</v>
      </c>
      <c r="E45" s="59" t="s">
        <v>32</v>
      </c>
      <c r="F45" s="60">
        <v>39525.33</v>
      </c>
      <c r="G45" s="12"/>
      <c r="H45" s="12"/>
    </row>
    <row r="46" spans="1:8" s="55" customFormat="1" x14ac:dyDescent="0.2">
      <c r="A46" s="57"/>
      <c r="B46" s="57"/>
      <c r="C46" s="59" t="s">
        <v>78</v>
      </c>
      <c r="E46" s="56" t="s">
        <v>34</v>
      </c>
      <c r="F46" s="58">
        <f t="shared" ref="F46" si="8">SUM(F47)</f>
        <v>412485.59</v>
      </c>
      <c r="G46" s="12"/>
      <c r="H46" s="12"/>
    </row>
    <row r="47" spans="1:8" s="55" customFormat="1" x14ac:dyDescent="0.2">
      <c r="A47" s="57"/>
      <c r="B47" s="57"/>
      <c r="D47" s="59" t="s">
        <v>53</v>
      </c>
      <c r="E47" s="59" t="s">
        <v>34</v>
      </c>
      <c r="F47" s="60">
        <v>412485.59</v>
      </c>
      <c r="G47" s="12"/>
      <c r="H47" s="12"/>
    </row>
    <row r="48" spans="1:8" s="55" customFormat="1" x14ac:dyDescent="0.2">
      <c r="A48" s="57"/>
      <c r="B48" s="57"/>
      <c r="C48" s="59" t="s">
        <v>79</v>
      </c>
      <c r="E48" s="56" t="s">
        <v>35</v>
      </c>
      <c r="F48" s="58">
        <f t="shared" ref="F48" si="9">SUM(F49)</f>
        <v>5850</v>
      </c>
      <c r="G48" s="12"/>
      <c r="H48" s="12"/>
    </row>
    <row r="49" spans="1:8" s="55" customFormat="1" x14ac:dyDescent="0.2">
      <c r="A49" s="57"/>
      <c r="B49" s="57"/>
      <c r="D49" s="59" t="s">
        <v>54</v>
      </c>
      <c r="E49" s="59" t="s">
        <v>35</v>
      </c>
      <c r="F49" s="60">
        <v>5850</v>
      </c>
      <c r="G49" s="12"/>
      <c r="H49" s="12"/>
    </row>
    <row r="50" spans="1:8" s="55" customFormat="1" x14ac:dyDescent="0.2">
      <c r="A50" s="57"/>
      <c r="B50" s="57"/>
      <c r="C50" s="59" t="s">
        <v>80</v>
      </c>
      <c r="E50" s="56" t="s">
        <v>7</v>
      </c>
      <c r="F50" s="58">
        <f t="shared" ref="F50" si="10">SUM(F51)</f>
        <v>601107.55000000005</v>
      </c>
      <c r="G50" s="12"/>
      <c r="H50" s="12"/>
    </row>
    <row r="51" spans="1:8" s="55" customFormat="1" x14ac:dyDescent="0.2">
      <c r="A51" s="57"/>
      <c r="B51" s="57"/>
      <c r="D51" s="59" t="s">
        <v>56</v>
      </c>
      <c r="E51" s="59" t="s">
        <v>55</v>
      </c>
      <c r="F51" s="60">
        <v>601107.55000000005</v>
      </c>
      <c r="G51" s="12"/>
      <c r="H51" s="12"/>
    </row>
    <row r="52" spans="1:8" s="55" customFormat="1" x14ac:dyDescent="0.2">
      <c r="A52" s="57"/>
      <c r="B52" s="57"/>
      <c r="C52" s="59" t="s">
        <v>81</v>
      </c>
      <c r="E52" s="56" t="s">
        <v>8</v>
      </c>
      <c r="F52" s="58">
        <f t="shared" ref="F52" si="11">SUM(F53)</f>
        <v>2145</v>
      </c>
      <c r="G52" s="12"/>
      <c r="H52" s="12"/>
    </row>
    <row r="53" spans="1:8" s="55" customFormat="1" x14ac:dyDescent="0.2">
      <c r="A53" s="57"/>
      <c r="B53" s="57"/>
      <c r="D53" s="59" t="s">
        <v>57</v>
      </c>
      <c r="E53" s="59" t="s">
        <v>8</v>
      </c>
      <c r="F53" s="60">
        <v>2145</v>
      </c>
      <c r="G53" s="12"/>
      <c r="H53" s="12"/>
    </row>
    <row r="54" spans="1:8" s="55" customFormat="1" x14ac:dyDescent="0.2">
      <c r="A54" s="57"/>
      <c r="B54" s="57"/>
      <c r="C54" s="59" t="s">
        <v>82</v>
      </c>
      <c r="E54" s="56" t="s">
        <v>58</v>
      </c>
      <c r="F54" s="58">
        <f t="shared" ref="F54" si="12">SUM(F55)</f>
        <v>1009</v>
      </c>
      <c r="G54" s="12"/>
      <c r="H54" s="12"/>
    </row>
    <row r="55" spans="1:8" s="55" customFormat="1" x14ac:dyDescent="0.2">
      <c r="A55" s="57"/>
      <c r="B55" s="57"/>
      <c r="D55" s="59" t="s">
        <v>59</v>
      </c>
      <c r="E55" s="59" t="s">
        <v>58</v>
      </c>
      <c r="F55" s="60">
        <v>1009</v>
      </c>
      <c r="G55" s="12"/>
      <c r="H55" s="12"/>
    </row>
    <row r="56" spans="1:8" s="55" customFormat="1" x14ac:dyDescent="0.2">
      <c r="A56" s="57"/>
      <c r="B56" s="56" t="s">
        <v>69</v>
      </c>
      <c r="E56" s="56" t="s">
        <v>2</v>
      </c>
      <c r="F56" s="58">
        <f t="shared" ref="F56" si="13">F57+F59</f>
        <v>20075416.280000001</v>
      </c>
      <c r="G56" s="12"/>
      <c r="H56" s="12"/>
    </row>
    <row r="57" spans="1:8" s="55" customFormat="1" x14ac:dyDescent="0.2">
      <c r="A57" s="57"/>
      <c r="B57" s="57"/>
      <c r="C57" s="59" t="s">
        <v>83</v>
      </c>
      <c r="E57" s="56" t="s">
        <v>3</v>
      </c>
      <c r="F57" s="58">
        <f t="shared" ref="F57" si="14">SUM(F58)</f>
        <v>18459330.870000001</v>
      </c>
      <c r="G57" s="12"/>
      <c r="H57" s="12"/>
    </row>
    <row r="58" spans="1:8" s="55" customFormat="1" x14ac:dyDescent="0.2">
      <c r="A58" s="57"/>
      <c r="B58" s="57"/>
      <c r="D58" s="59" t="s">
        <v>60</v>
      </c>
      <c r="E58" s="59" t="s">
        <v>3</v>
      </c>
      <c r="F58" s="60">
        <v>18459330.870000001</v>
      </c>
      <c r="G58" s="12"/>
      <c r="H58" s="12"/>
    </row>
    <row r="59" spans="1:8" s="55" customFormat="1" x14ac:dyDescent="0.2">
      <c r="A59" s="57"/>
      <c r="B59" s="57"/>
      <c r="C59" s="59" t="s">
        <v>85</v>
      </c>
      <c r="E59" s="56" t="s">
        <v>95</v>
      </c>
      <c r="F59" s="58">
        <f t="shared" ref="F59" si="15">SUM(F60)</f>
        <v>1616085.41</v>
      </c>
      <c r="G59" s="12"/>
      <c r="H59" s="12"/>
    </row>
    <row r="60" spans="1:8" s="55" customFormat="1" x14ac:dyDescent="0.2">
      <c r="A60" s="57"/>
      <c r="B60" s="57"/>
      <c r="D60" s="59" t="s">
        <v>62</v>
      </c>
      <c r="E60" s="59" t="s">
        <v>61</v>
      </c>
      <c r="F60" s="60">
        <v>1616085.41</v>
      </c>
      <c r="G60" s="12"/>
      <c r="H60" s="12"/>
    </row>
    <row r="61" spans="1:8" ht="18" customHeight="1" x14ac:dyDescent="0.2">
      <c r="A61" s="8"/>
      <c r="B61" s="8"/>
      <c r="C61" s="15"/>
      <c r="E61" s="6" t="s">
        <v>0</v>
      </c>
      <c r="F61" s="2"/>
      <c r="G61" s="12">
        <f>+F42</f>
        <v>21137538.75</v>
      </c>
    </row>
    <row r="62" spans="1:8" s="55" customFormat="1" ht="15.75" x14ac:dyDescent="0.25">
      <c r="A62" s="56">
        <v>2.2999999999999998</v>
      </c>
      <c r="B62" s="57"/>
      <c r="E62" s="46" t="s">
        <v>9</v>
      </c>
      <c r="F62" s="58">
        <f>F63</f>
        <v>275000</v>
      </c>
      <c r="G62" s="12"/>
      <c r="H62" s="12"/>
    </row>
    <row r="63" spans="1:8" s="55" customFormat="1" x14ac:dyDescent="0.2">
      <c r="A63" s="57"/>
      <c r="B63" s="56" t="s">
        <v>70</v>
      </c>
      <c r="E63" s="56" t="s">
        <v>94</v>
      </c>
      <c r="F63" s="58">
        <f t="shared" ref="F63" si="16">+F64</f>
        <v>275000</v>
      </c>
      <c r="G63" s="12"/>
      <c r="H63" s="12"/>
    </row>
    <row r="64" spans="1:8" s="55" customFormat="1" x14ac:dyDescent="0.2">
      <c r="A64" s="57"/>
      <c r="B64" s="57"/>
      <c r="C64" s="59" t="s">
        <v>84</v>
      </c>
      <c r="E64" s="56" t="s">
        <v>4</v>
      </c>
      <c r="F64" s="58">
        <f>SUM(F65:F65)</f>
        <v>275000</v>
      </c>
      <c r="G64" s="12"/>
      <c r="H64" s="12"/>
    </row>
    <row r="65" spans="1:8" s="55" customFormat="1" x14ac:dyDescent="0.2">
      <c r="A65" s="57"/>
      <c r="B65" s="57"/>
      <c r="D65" s="59" t="s">
        <v>64</v>
      </c>
      <c r="E65" s="59" t="s">
        <v>63</v>
      </c>
      <c r="F65" s="60">
        <v>275000</v>
      </c>
      <c r="G65" s="12"/>
      <c r="H65" s="12"/>
    </row>
    <row r="66" spans="1:8" ht="18" customHeight="1" x14ac:dyDescent="0.2">
      <c r="A66" s="8"/>
      <c r="B66" s="8"/>
      <c r="C66" s="8"/>
      <c r="E66" s="6" t="s">
        <v>30</v>
      </c>
      <c r="F66" s="2"/>
      <c r="G66" s="12">
        <f>+F62</f>
        <v>275000</v>
      </c>
    </row>
    <row r="67" spans="1:8" ht="15.75" x14ac:dyDescent="0.25">
      <c r="A67" s="38"/>
      <c r="B67" s="38"/>
      <c r="C67" s="38"/>
      <c r="D67" s="38"/>
      <c r="E67" s="37" t="s">
        <v>24</v>
      </c>
      <c r="F67" s="39"/>
      <c r="G67" s="40">
        <f>SUM(G25:G66)</f>
        <v>28068653.199999999</v>
      </c>
    </row>
    <row r="68" spans="1:8" ht="16.5" thickBot="1" x14ac:dyDescent="0.3">
      <c r="A68" s="38"/>
      <c r="B68" s="38"/>
      <c r="C68" s="38"/>
      <c r="D68" s="38"/>
      <c r="E68" s="37" t="s">
        <v>25</v>
      </c>
      <c r="F68" s="39"/>
      <c r="G68" s="41">
        <f>G21-G67</f>
        <v>417940696.80000001</v>
      </c>
    </row>
    <row r="69" spans="1:8" ht="13.5" thickTop="1" x14ac:dyDescent="0.2"/>
    <row r="71" spans="1:8" x14ac:dyDescent="0.2">
      <c r="E71" s="9"/>
    </row>
    <row r="72" spans="1:8" x14ac:dyDescent="0.2">
      <c r="E72" s="10" t="s">
        <v>29</v>
      </c>
    </row>
    <row r="73" spans="1:8" x14ac:dyDescent="0.2">
      <c r="E73" s="32" t="s">
        <v>96</v>
      </c>
    </row>
  </sheetData>
  <mergeCells count="5">
    <mergeCell ref="A23:F23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workbookViewId="0">
      <pane ySplit="6" topLeftCell="A24" activePane="bottomLeft" state="frozen"/>
      <selection pane="bottomLeft" activeCell="A32" sqref="A32:C32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47"/>
      <c r="B11" s="47"/>
      <c r="C11" s="47"/>
      <c r="D11" s="47"/>
      <c r="E11" s="47"/>
      <c r="F11" s="47"/>
      <c r="G11" s="47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48" t="s">
        <v>33</v>
      </c>
      <c r="B13" s="48"/>
      <c r="C13" s="48"/>
      <c r="D13" s="48"/>
      <c r="E13" s="48"/>
      <c r="F13" s="48"/>
      <c r="G13" s="48"/>
    </row>
    <row r="14" spans="1:10" ht="15.75" x14ac:dyDescent="0.25">
      <c r="A14" s="48" t="s">
        <v>36</v>
      </c>
      <c r="B14" s="48"/>
      <c r="C14" s="48"/>
      <c r="D14" s="48"/>
      <c r="E14" s="48"/>
      <c r="F14" s="48"/>
      <c r="G14" s="48"/>
    </row>
    <row r="15" spans="1:10" ht="15.75" x14ac:dyDescent="0.25">
      <c r="A15" s="48" t="s">
        <v>5</v>
      </c>
      <c r="B15" s="48"/>
      <c r="C15" s="48"/>
      <c r="D15" s="48"/>
      <c r="E15" s="48"/>
      <c r="F15" s="48"/>
      <c r="G15" s="48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48" t="s">
        <v>22</v>
      </c>
      <c r="B20" s="48"/>
      <c r="C20" s="48"/>
      <c r="D20" s="48"/>
      <c r="E20" s="48"/>
      <c r="F20" s="48"/>
      <c r="G20" s="48"/>
    </row>
    <row r="21" spans="1:7" ht="15.75" x14ac:dyDescent="0.25">
      <c r="A21" s="48"/>
      <c r="B21" s="48"/>
      <c r="C21" s="48"/>
      <c r="D21" s="48"/>
      <c r="E21" s="48"/>
      <c r="F21" s="48"/>
      <c r="G21" s="48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54" t="s">
        <v>16</v>
      </c>
      <c r="B24" s="54"/>
      <c r="C24" s="54"/>
      <c r="D24" s="54"/>
      <c r="E24" s="22"/>
      <c r="F24" s="22"/>
      <c r="G24" s="21" t="s">
        <v>17</v>
      </c>
    </row>
    <row r="25" spans="1:7" ht="43.5" customHeight="1" x14ac:dyDescent="0.25">
      <c r="A25" s="51" t="s">
        <v>37</v>
      </c>
      <c r="B25" s="51"/>
      <c r="C25" s="51"/>
      <c r="D25" s="51"/>
      <c r="E25" s="24"/>
      <c r="F25" s="24"/>
      <c r="G25" s="28">
        <f>+ejecucion!G19</f>
        <v>446009350</v>
      </c>
    </row>
    <row r="26" spans="1:7" ht="40.5" customHeight="1" x14ac:dyDescent="0.25">
      <c r="A26" s="51" t="s">
        <v>31</v>
      </c>
      <c r="B26" s="51"/>
      <c r="C26" s="51"/>
      <c r="D26" s="51"/>
      <c r="E26" s="24"/>
      <c r="F26" s="25"/>
      <c r="G26" s="29">
        <f>+ejecucion!G20</f>
        <v>0</v>
      </c>
    </row>
    <row r="27" spans="1:7" ht="30" customHeight="1" x14ac:dyDescent="0.25">
      <c r="A27" s="52" t="s">
        <v>27</v>
      </c>
      <c r="B27" s="52"/>
      <c r="C27" s="52"/>
      <c r="D27" s="52"/>
      <c r="E27" s="25"/>
      <c r="F27" s="25"/>
      <c r="G27" s="30">
        <f>+G25+G26</f>
        <v>446009350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52" t="s">
        <v>18</v>
      </c>
      <c r="B29" s="52"/>
      <c r="C29" s="26"/>
      <c r="D29" s="25"/>
      <c r="E29" s="25"/>
      <c r="F29" s="25"/>
      <c r="G29" s="25"/>
    </row>
    <row r="30" spans="1:7" ht="30" customHeight="1" x14ac:dyDescent="0.25">
      <c r="A30" s="53" t="s">
        <v>19</v>
      </c>
      <c r="B30" s="53"/>
      <c r="C30" s="53"/>
      <c r="D30" s="53"/>
      <c r="E30" s="25"/>
      <c r="F30" s="28"/>
      <c r="G30" s="28" t="e">
        <f>+ejecucion!#REF!</f>
        <v>#REF!</v>
      </c>
    </row>
    <row r="31" spans="1:7" ht="30" customHeight="1" thickBot="1" x14ac:dyDescent="0.3">
      <c r="A31" s="50" t="s">
        <v>38</v>
      </c>
      <c r="B31" s="50"/>
      <c r="C31" s="50"/>
      <c r="D31" s="50"/>
      <c r="E31" s="28"/>
      <c r="F31" s="27"/>
      <c r="G31" s="31" t="e">
        <f>+G27-G30</f>
        <v>#REF!</v>
      </c>
    </row>
    <row r="32" spans="1:7" ht="30" customHeight="1" thickTop="1" x14ac:dyDescent="0.25">
      <c r="A32" s="50"/>
      <c r="B32" s="50"/>
      <c r="C32" s="50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2014-02-05T20:32:41Z</cp:lastPrinted>
  <dcterms:created xsi:type="dcterms:W3CDTF">2006-01-17T19:13:45Z</dcterms:created>
  <dcterms:modified xsi:type="dcterms:W3CDTF">2014-02-05T20:33:57Z</dcterms:modified>
</cp:coreProperties>
</file>