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ejecucion!$A$1:$G$80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58" i="7" l="1"/>
  <c r="F57" i="7" s="1"/>
  <c r="F64" i="7" l="1"/>
  <c r="F63" i="7" s="1"/>
  <c r="F69" i="7" l="1"/>
  <c r="F68" i="7" s="1"/>
  <c r="F33" i="7" l="1"/>
  <c r="F61" i="7" l="1"/>
  <c r="F60" i="7" s="1"/>
  <c r="F37" i="7" l="1"/>
  <c r="F31" i="7"/>
  <c r="F72" i="7" l="1"/>
  <c r="F71" i="7" s="1"/>
  <c r="F67" i="7" s="1"/>
  <c r="G74" i="7" s="1"/>
  <c r="F26" i="7" l="1"/>
  <c r="F28" i="7" l="1"/>
  <c r="F25" i="7" s="1"/>
  <c r="F55" i="7" l="1"/>
  <c r="F53" i="7"/>
  <c r="F51" i="7"/>
  <c r="F49" i="7"/>
  <c r="F44" i="7"/>
  <c r="F42" i="7"/>
  <c r="F40" i="7"/>
  <c r="F36" i="7"/>
  <c r="F48" i="7" l="1"/>
  <c r="F47" i="7" s="1"/>
  <c r="G66" i="7" s="1"/>
  <c r="F39" i="7"/>
  <c r="F24" i="7" s="1"/>
  <c r="G46" i="7" l="1"/>
  <c r="G20" i="7"/>
  <c r="G26" i="8"/>
  <c r="G76" i="7" l="1"/>
  <c r="G30" i="8" s="1"/>
  <c r="G25" i="8"/>
  <c r="G27" i="8" s="1"/>
  <c r="G77" i="7" l="1"/>
  <c r="G31" i="8"/>
</calcChain>
</file>

<file path=xl/sharedStrings.xml><?xml version="1.0" encoding="utf-8"?>
<sst xmlns="http://schemas.openxmlformats.org/spreadsheetml/2006/main" count="124" uniqueCount="111">
  <si>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</si>
  <si>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</si>
  <si>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</si>
  <si>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</si>
  <si>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</si>
  <si>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</si>
  <si>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</si>
  <si>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</si>
  <si>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</si>
  <si>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</si>
  <si>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</si>
  <si>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</si>
  <si>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</si>
  <si>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</si>
  <si>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</si>
  <si>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</si>
  <si>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</si>
  <si>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</si>
  <si>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</si>
  <si>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</si>
  <si>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</si>
  <si>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</si>
  <si>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</si>
  <si>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</si>
  <si>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</si>
  <si>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</si>
  <si>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</si>
  <si>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</si>
  <si>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</si>
  <si>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</si>
  <si>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</si>
  <si>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</si>
  <si>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</si>
  <si>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</si>
  <si>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</si>
  <si>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</si>
  <si>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</si>
  <si>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</si>
  <si>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</si>
  <si>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</si>
  <si>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</si>
  <si>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</si>
  <si>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</si>
  <si>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</si>
  <si>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</si>
  <si>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</si>
  <si>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</si>
  <si>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</si>
  <si>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</si>
  <si>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</si>
  <si>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</si>
  <si>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</si>
  <si>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</si>
  <si>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</si>
  <si>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</si>
  <si>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</si>
  <si>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</si>
  <si>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</si>
  <si>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</si>
  <si>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</si>
  <si>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</si>
  <si>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</si>
  <si>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</si>
  <si>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</si>
  <si>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</si>
  <si>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</si>
  <si>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</si>
  <si>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</si>
  <si>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</si>
  <si>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</si>
  <si>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</si>
  <si>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</si>
  <si>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</si>
  <si>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</si>
  <si>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2.1.1.4</t>
  </si>
  <si>
    <t>Sueldo Anual No. 13</t>
  </si>
  <si>
    <t>2.1.1.4.01</t>
  </si>
  <si>
    <t>2.2.5</t>
  </si>
  <si>
    <t>ALQUILERES Y RENTAS</t>
  </si>
  <si>
    <t>2.3.1</t>
  </si>
  <si>
    <t>ALIMENTOS Y PRODUCTOS AGROFORESTALES</t>
  </si>
  <si>
    <t>EJECUCIÓN PRESUPUESTARIA,  2015</t>
  </si>
  <si>
    <t>2.1.1.5</t>
  </si>
  <si>
    <t>2.1.1.5.01</t>
  </si>
  <si>
    <t>2.1.1.5.04</t>
  </si>
  <si>
    <t>Prestaciones Económicas</t>
  </si>
  <si>
    <t>Proporción de Vacaciones no Disfrutadas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</si>
  <si>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</si>
  <si>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</si>
  <si>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</si>
  <si>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</si>
  <si>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</si>
  <si>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</si>
  <si>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Gasoil</t>
  </si>
  <si>
    <t>2.3.1.1</t>
  </si>
  <si>
    <t>Alimentos y bebidas para personas</t>
  </si>
  <si>
    <t xml:space="preserve">2.3.1.1.01 </t>
  </si>
  <si>
    <t>Período del 01/2/2016 al 29/2/2016</t>
  </si>
  <si>
    <t>BALANCE DISPONIBLE PARA COMPROMISOS PENDIENTES AL 1/2/2016</t>
  </si>
  <si>
    <t>TOTAL INGRESOS POR PARTIDAS PRESUPUESTARIAS, FEBRERO 2016</t>
  </si>
  <si>
    <t>2.2.5.1</t>
  </si>
  <si>
    <t>Alquileres y rentas de edificios y locales</t>
  </si>
  <si>
    <t>2.2.5.1.01</t>
  </si>
  <si>
    <t>2.2.6</t>
  </si>
  <si>
    <t>SEGUROS</t>
  </si>
  <si>
    <t>2.2.6.9</t>
  </si>
  <si>
    <t>Otros Seguros</t>
  </si>
  <si>
    <t>2.2.6.9.01</t>
  </si>
  <si>
    <t>Del 1ro. de febrero al 29, 2016</t>
  </si>
  <si>
    <t xml:space="preserve"> - Balance disponible al 1/2/2016</t>
  </si>
  <si>
    <t>BALANCE  DISPONIBLE AL 29/2/2016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</si>
</sst>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7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Alignment="1">
      <alignment horizontal="left"/>
    </xf>
    <xf numFmtId="165" fontId="5" fillId="0" borderId="0" xfId="1" applyNumberFormat="1" applyFont="1" applyBorder="1"/>
    <xf numFmtId="0" fontId="8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3" applyFont="1">
      <alignment wrapText="1"/>
    </xf>
    <xf numFmtId="0" fontId="4" fillId="0" borderId="0" xfId="0" applyFont="1" applyBorder="1"/>
    <xf numFmtId="4" fontId="9" fillId="0" borderId="0" xfId="0" applyNumberFormat="1" applyFont="1" applyBorder="1"/>
    <xf numFmtId="4" fontId="9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0" fillId="0" borderId="4" xfId="1" applyNumberFormat="1" applyFont="1" applyBorder="1" applyAlignment="1"/>
    <xf numFmtId="4" fontId="11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1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1" fillId="0" borderId="0" xfId="3" applyFont="1" applyFill="1">
      <alignment wrapText="1"/>
    </xf>
    <xf numFmtId="164" fontId="1" fillId="0" borderId="0" xfId="1" applyFont="1" applyFill="1" applyAlignment="1"/>
    <xf numFmtId="43" fontId="1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9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9"/>
  <sheetViews>
    <sheetView showZeros="0" tabSelected="1" topLeftCell="A46" zoomScaleNormal="100" workbookViewId="0">
      <selection activeCell="E70" sqref="E7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59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1"/>
      <c r="B6" s="81"/>
      <c r="C6" s="81"/>
      <c r="D6" s="81"/>
      <c r="E6" s="81"/>
      <c r="F6" s="81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0" t="s">
        <v>81</v>
      </c>
      <c r="B14" s="80"/>
      <c r="C14" s="80"/>
      <c r="D14" s="80"/>
      <c r="E14" s="80"/>
      <c r="F14" s="80"/>
      <c r="G14" s="80"/>
    </row>
    <row r="15" spans="1:8" ht="15.75" x14ac:dyDescent="0.25">
      <c r="A15" s="80" t="s">
        <v>97</v>
      </c>
      <c r="B15" s="80"/>
      <c r="C15" s="80"/>
      <c r="D15" s="80"/>
      <c r="E15" s="80"/>
      <c r="F15" s="80"/>
      <c r="G15" s="80"/>
    </row>
    <row r="16" spans="1:8" ht="15.75" x14ac:dyDescent="0.25">
      <c r="A16" s="80" t="s">
        <v>1</v>
      </c>
      <c r="B16" s="80"/>
      <c r="C16" s="80"/>
      <c r="D16" s="80"/>
      <c r="E16" s="80"/>
      <c r="F16" s="80"/>
      <c r="G16" s="80"/>
    </row>
    <row r="17" spans="1:9" ht="15.75" x14ac:dyDescent="0.25">
      <c r="A17" s="5"/>
      <c r="B17" s="5"/>
      <c r="C17" s="5"/>
      <c r="D17" s="10"/>
      <c r="E17" s="11"/>
      <c r="G17" s="31" t="s">
        <v>13</v>
      </c>
    </row>
    <row r="18" spans="1:9" ht="16.5" customHeight="1" x14ac:dyDescent="0.2">
      <c r="A18" s="51" t="s">
        <v>98</v>
      </c>
      <c r="B18" s="42"/>
      <c r="C18" s="12"/>
      <c r="D18" s="6"/>
      <c r="E18" s="13"/>
      <c r="G18" s="50">
        <v>425069812.23000002</v>
      </c>
      <c r="I18" s="77"/>
    </row>
    <row r="19" spans="1:9" ht="16.5" customHeight="1" thickBot="1" x14ac:dyDescent="0.25">
      <c r="A19" s="51" t="s">
        <v>99</v>
      </c>
      <c r="B19" s="42"/>
      <c r="C19" s="12"/>
      <c r="D19" s="6"/>
      <c r="E19" s="13"/>
      <c r="G19" s="41">
        <v>0</v>
      </c>
    </row>
    <row r="20" spans="1:9" ht="16.5" customHeight="1" thickBot="1" x14ac:dyDescent="0.3">
      <c r="A20" s="12" t="s">
        <v>18</v>
      </c>
      <c r="B20" s="12"/>
      <c r="C20" s="5"/>
      <c r="D20" s="10"/>
      <c r="E20" s="13"/>
      <c r="G20" s="40">
        <f>SUM(G18:G19)</f>
        <v>425069812.23000002</v>
      </c>
    </row>
    <row r="21" spans="1:9" ht="16.5" thickTop="1" x14ac:dyDescent="0.25">
      <c r="A21" s="12"/>
      <c r="B21" s="5"/>
      <c r="C21" s="5"/>
      <c r="D21" s="10"/>
      <c r="E21" s="13"/>
      <c r="F21" s="17"/>
    </row>
    <row r="22" spans="1:9" s="44" customFormat="1" x14ac:dyDescent="0.2">
      <c r="A22" s="79" t="s">
        <v>12</v>
      </c>
      <c r="B22" s="79"/>
      <c r="C22" s="79"/>
      <c r="D22" s="79"/>
      <c r="E22" s="79"/>
      <c r="F22" s="79"/>
      <c r="G22" s="11"/>
      <c r="H22" s="11"/>
      <c r="I22" s="53"/>
    </row>
    <row r="23" spans="1:9" s="44" customFormat="1" ht="15.75" x14ac:dyDescent="0.2">
      <c r="A23" s="32" t="s">
        <v>5</v>
      </c>
      <c r="B23" s="32" t="s">
        <v>4</v>
      </c>
      <c r="C23" s="32" t="s">
        <v>6</v>
      </c>
      <c r="D23" s="32" t="s">
        <v>52</v>
      </c>
      <c r="E23" s="33" t="s">
        <v>20</v>
      </c>
      <c r="F23" s="34">
        <v>2016</v>
      </c>
      <c r="G23" s="11"/>
      <c r="H23" s="11"/>
      <c r="I23" s="53"/>
    </row>
    <row r="24" spans="1:9" s="44" customFormat="1" ht="15.75" x14ac:dyDescent="0.25">
      <c r="A24" s="45">
        <v>2.1</v>
      </c>
      <c r="B24" s="46"/>
      <c r="E24" s="43" t="s">
        <v>3</v>
      </c>
      <c r="F24" s="47">
        <f>F25+F36+F39</f>
        <v>9022751.7799999993</v>
      </c>
      <c r="G24" s="11"/>
      <c r="H24" s="60"/>
      <c r="I24" s="61"/>
    </row>
    <row r="25" spans="1:9" s="44" customFormat="1" x14ac:dyDescent="0.2">
      <c r="A25" s="46"/>
      <c r="B25" s="45" t="s">
        <v>39</v>
      </c>
      <c r="E25" s="45" t="s">
        <v>55</v>
      </c>
      <c r="F25" s="47">
        <f>F26+F28+F31+F33</f>
        <v>7394306.6699999999</v>
      </c>
      <c r="G25" s="11"/>
      <c r="H25" s="60"/>
      <c r="I25" s="61"/>
    </row>
    <row r="26" spans="1:9" s="44" customFormat="1" x14ac:dyDescent="0.2">
      <c r="A26" s="46"/>
      <c r="B26" s="46"/>
      <c r="C26" s="48" t="s">
        <v>43</v>
      </c>
      <c r="E26" s="45" t="s">
        <v>53</v>
      </c>
      <c r="F26" s="47">
        <f>SUM(F27)</f>
        <v>6649216.6699999999</v>
      </c>
      <c r="G26" s="11"/>
      <c r="H26" s="60"/>
      <c r="I26" s="61"/>
    </row>
    <row r="27" spans="1:9" s="44" customFormat="1" x14ac:dyDescent="0.2">
      <c r="A27" s="46"/>
      <c r="B27" s="46"/>
      <c r="D27" s="48" t="s">
        <v>28</v>
      </c>
      <c r="E27" s="44" t="s">
        <v>54</v>
      </c>
      <c r="F27" s="49">
        <v>6649216.6699999999</v>
      </c>
      <c r="G27" s="11"/>
      <c r="H27" s="60"/>
      <c r="I27" s="61"/>
    </row>
    <row r="28" spans="1:9" s="44" customFormat="1" x14ac:dyDescent="0.2">
      <c r="A28" s="46"/>
      <c r="B28" s="46"/>
      <c r="C28" s="48" t="s">
        <v>44</v>
      </c>
      <c r="E28" s="45" t="s">
        <v>57</v>
      </c>
      <c r="F28" s="47">
        <f>SUM(F29:F30)</f>
        <v>745090</v>
      </c>
      <c r="G28" s="11"/>
      <c r="H28" s="60"/>
      <c r="I28" s="61"/>
    </row>
    <row r="29" spans="1:9" s="44" customFormat="1" x14ac:dyDescent="0.2">
      <c r="A29" s="46"/>
      <c r="B29" s="46"/>
      <c r="D29" s="48" t="s">
        <v>27</v>
      </c>
      <c r="E29" s="48" t="s">
        <v>26</v>
      </c>
      <c r="F29" s="49">
        <v>664090</v>
      </c>
      <c r="G29" s="11"/>
      <c r="H29" s="60"/>
      <c r="I29" s="61"/>
    </row>
    <row r="30" spans="1:9" s="44" customFormat="1" x14ac:dyDescent="0.2">
      <c r="A30" s="46"/>
      <c r="B30" s="46"/>
      <c r="D30" s="55" t="s">
        <v>63</v>
      </c>
      <c r="E30" s="55" t="s">
        <v>64</v>
      </c>
      <c r="F30" s="49">
        <v>81000</v>
      </c>
      <c r="G30" s="11"/>
      <c r="H30" s="60"/>
      <c r="I30" s="61"/>
    </row>
    <row r="31" spans="1:9" s="53" customFormat="1" x14ac:dyDescent="0.2">
      <c r="A31" s="46"/>
      <c r="B31" s="46"/>
      <c r="C31" s="57" t="s">
        <v>74</v>
      </c>
      <c r="D31" s="55"/>
      <c r="E31" s="45" t="s">
        <v>75</v>
      </c>
      <c r="F31" s="47">
        <f>SUM(F32:F32)</f>
        <v>0</v>
      </c>
      <c r="G31" s="54"/>
      <c r="H31" s="60"/>
      <c r="I31" s="61"/>
    </row>
    <row r="32" spans="1:9" s="53" customFormat="1" x14ac:dyDescent="0.2">
      <c r="A32" s="46"/>
      <c r="B32" s="46"/>
      <c r="D32" s="57" t="s">
        <v>76</v>
      </c>
      <c r="E32" s="55" t="s">
        <v>75</v>
      </c>
      <c r="F32" s="56">
        <v>0</v>
      </c>
      <c r="G32" s="54"/>
      <c r="H32" s="60"/>
      <c r="I32" s="61"/>
    </row>
    <row r="33" spans="1:9" s="53" customFormat="1" x14ac:dyDescent="0.2">
      <c r="A33" s="46"/>
      <c r="B33" s="46"/>
      <c r="C33" s="57" t="s">
        <v>82</v>
      </c>
      <c r="D33" s="55"/>
      <c r="E33" s="45" t="s">
        <v>85</v>
      </c>
      <c r="F33" s="47">
        <f>SUM(F34:F35)</f>
        <v>0</v>
      </c>
      <c r="G33" s="54"/>
      <c r="H33" s="60"/>
      <c r="I33" s="61"/>
    </row>
    <row r="34" spans="1:9" s="53" customFormat="1" x14ac:dyDescent="0.2">
      <c r="A34" s="46"/>
      <c r="B34" s="46"/>
      <c r="D34" s="57" t="s">
        <v>83</v>
      </c>
      <c r="E34" s="55" t="s">
        <v>85</v>
      </c>
      <c r="F34" s="56">
        <v>0</v>
      </c>
      <c r="G34" s="54"/>
      <c r="H34" s="60"/>
      <c r="I34" s="61"/>
    </row>
    <row r="35" spans="1:9" s="53" customFormat="1" x14ac:dyDescent="0.2">
      <c r="A35" s="46"/>
      <c r="B35" s="46"/>
      <c r="D35" s="57" t="s">
        <v>84</v>
      </c>
      <c r="E35" s="55" t="s">
        <v>86</v>
      </c>
      <c r="F35" s="56">
        <v>0</v>
      </c>
      <c r="G35" s="54"/>
      <c r="H35" s="60"/>
      <c r="I35" s="61"/>
    </row>
    <row r="36" spans="1:9" s="44" customFormat="1" x14ac:dyDescent="0.2">
      <c r="A36" s="46"/>
      <c r="B36" s="45" t="s">
        <v>40</v>
      </c>
      <c r="E36" s="45" t="s">
        <v>0</v>
      </c>
      <c r="F36" s="47">
        <f>F37</f>
        <v>550000</v>
      </c>
      <c r="G36" s="11"/>
      <c r="H36" s="60"/>
      <c r="I36" s="61"/>
    </row>
    <row r="37" spans="1:9" s="44" customFormat="1" x14ac:dyDescent="0.2">
      <c r="A37" s="46"/>
      <c r="B37" s="46"/>
      <c r="C37" s="48" t="s">
        <v>45</v>
      </c>
      <c r="E37" s="45" t="s">
        <v>56</v>
      </c>
      <c r="F37" s="47">
        <f>SUM(F38:F38)</f>
        <v>550000</v>
      </c>
      <c r="G37" s="11"/>
      <c r="H37" s="60"/>
      <c r="I37" s="61"/>
    </row>
    <row r="38" spans="1:9" s="44" customFormat="1" x14ac:dyDescent="0.2">
      <c r="A38" s="46"/>
      <c r="B38" s="46"/>
      <c r="D38" s="48" t="s">
        <v>30</v>
      </c>
      <c r="E38" s="48" t="s">
        <v>29</v>
      </c>
      <c r="F38" s="49">
        <v>550000</v>
      </c>
      <c r="G38" s="11"/>
      <c r="H38" s="60"/>
      <c r="I38" s="61"/>
    </row>
    <row r="39" spans="1:9" s="44" customFormat="1" x14ac:dyDescent="0.2">
      <c r="A39" s="46"/>
      <c r="B39" s="45" t="s">
        <v>41</v>
      </c>
      <c r="E39" s="45" t="s">
        <v>58</v>
      </c>
      <c r="F39" s="47">
        <f>F40+F42+F44</f>
        <v>1078445.1099999999</v>
      </c>
      <c r="G39" s="11"/>
      <c r="H39" s="60"/>
      <c r="I39" s="61"/>
    </row>
    <row r="40" spans="1:9" s="44" customFormat="1" x14ac:dyDescent="0.2">
      <c r="A40" s="46"/>
      <c r="B40" s="46"/>
      <c r="C40" s="48" t="s">
        <v>46</v>
      </c>
      <c r="E40" s="45" t="s">
        <v>15</v>
      </c>
      <c r="F40" s="47">
        <f t="shared" ref="F40" si="0">SUM(F41)</f>
        <v>499611.55</v>
      </c>
      <c r="G40" s="11"/>
      <c r="H40" s="60"/>
      <c r="I40" s="61"/>
    </row>
    <row r="41" spans="1:9" s="44" customFormat="1" x14ac:dyDescent="0.2">
      <c r="A41" s="46"/>
      <c r="B41" s="46"/>
      <c r="D41" s="48" t="s">
        <v>31</v>
      </c>
      <c r="E41" s="48" t="s">
        <v>15</v>
      </c>
      <c r="F41" s="49">
        <v>499611.55</v>
      </c>
      <c r="G41" s="11"/>
      <c r="H41" s="68"/>
      <c r="I41" s="69"/>
    </row>
    <row r="42" spans="1:9" s="44" customFormat="1" x14ac:dyDescent="0.2">
      <c r="A42" s="46"/>
      <c r="B42" s="46"/>
      <c r="C42" s="48" t="s">
        <v>47</v>
      </c>
      <c r="E42" s="45" t="s">
        <v>32</v>
      </c>
      <c r="F42" s="47">
        <f t="shared" ref="F42" si="1">SUM(F43)</f>
        <v>514423.87</v>
      </c>
      <c r="G42" s="11"/>
      <c r="H42" s="68"/>
      <c r="I42" s="69"/>
    </row>
    <row r="43" spans="1:9" s="44" customFormat="1" x14ac:dyDescent="0.2">
      <c r="A43" s="46"/>
      <c r="B43" s="46"/>
      <c r="D43" s="48" t="s">
        <v>33</v>
      </c>
      <c r="E43" s="48" t="s">
        <v>32</v>
      </c>
      <c r="F43" s="49">
        <v>514423.87</v>
      </c>
      <c r="G43" s="11"/>
      <c r="H43" s="68"/>
      <c r="I43" s="69"/>
    </row>
    <row r="44" spans="1:9" s="44" customFormat="1" x14ac:dyDescent="0.2">
      <c r="A44" s="46"/>
      <c r="B44" s="46"/>
      <c r="C44" s="48" t="s">
        <v>48</v>
      </c>
      <c r="E44" s="45" t="s">
        <v>7</v>
      </c>
      <c r="F44" s="47">
        <f t="shared" ref="F44" si="2">SUM(F45)</f>
        <v>64409.69</v>
      </c>
      <c r="G44" s="11"/>
      <c r="H44" s="60"/>
      <c r="I44" s="61"/>
    </row>
    <row r="45" spans="1:9" s="44" customFormat="1" x14ac:dyDescent="0.2">
      <c r="A45" s="46"/>
      <c r="B45" s="46"/>
      <c r="D45" s="48" t="s">
        <v>34</v>
      </c>
      <c r="E45" s="48" t="s">
        <v>7</v>
      </c>
      <c r="F45" s="49">
        <v>64409.69</v>
      </c>
      <c r="G45" s="11"/>
      <c r="H45" s="60"/>
      <c r="I45" s="61"/>
    </row>
    <row r="46" spans="1:9" x14ac:dyDescent="0.2">
      <c r="A46" s="8"/>
      <c r="B46" s="8"/>
      <c r="C46" s="14"/>
      <c r="E46" s="6" t="s">
        <v>60</v>
      </c>
      <c r="F46" s="2"/>
      <c r="G46" s="11">
        <f>+F24</f>
        <v>9022751.7799999993</v>
      </c>
      <c r="H46" s="63"/>
      <c r="I46" s="64"/>
    </row>
    <row r="47" spans="1:9" s="44" customFormat="1" ht="15.75" x14ac:dyDescent="0.25">
      <c r="A47" s="45">
        <v>2.2000000000000002</v>
      </c>
      <c r="B47" s="46"/>
      <c r="E47" s="43" t="s">
        <v>65</v>
      </c>
      <c r="F47" s="47">
        <f>+F48+F57+F60+F63</f>
        <v>24844813.199999999</v>
      </c>
      <c r="G47" s="11"/>
      <c r="H47" s="60"/>
      <c r="I47" s="61"/>
    </row>
    <row r="48" spans="1:9" s="44" customFormat="1" x14ac:dyDescent="0.2">
      <c r="A48" s="46"/>
      <c r="B48" s="45" t="s">
        <v>42</v>
      </c>
      <c r="E48" s="45" t="s">
        <v>59</v>
      </c>
      <c r="F48" s="47">
        <f>F49+F51+F53+F55</f>
        <v>1400420.95</v>
      </c>
      <c r="G48" s="11"/>
      <c r="H48" s="68"/>
      <c r="I48" s="69"/>
    </row>
    <row r="49" spans="1:9" s="44" customFormat="1" x14ac:dyDescent="0.2">
      <c r="A49" s="46"/>
      <c r="B49" s="46"/>
      <c r="C49" s="48" t="s">
        <v>49</v>
      </c>
      <c r="E49" s="45" t="s">
        <v>23</v>
      </c>
      <c r="F49" s="47">
        <f>SUM(F50)</f>
        <v>67444.75</v>
      </c>
      <c r="G49" s="11"/>
      <c r="H49" s="68"/>
      <c r="I49" s="69"/>
    </row>
    <row r="50" spans="1:9" s="44" customFormat="1" x14ac:dyDescent="0.2">
      <c r="A50" s="46"/>
      <c r="B50" s="46"/>
      <c r="D50" s="48" t="s">
        <v>35</v>
      </c>
      <c r="E50" s="48" t="s">
        <v>23</v>
      </c>
      <c r="F50" s="49">
        <v>67444.75</v>
      </c>
      <c r="G50" s="11"/>
      <c r="H50" s="68"/>
      <c r="I50" s="69"/>
    </row>
    <row r="51" spans="1:9" s="44" customFormat="1" x14ac:dyDescent="0.2">
      <c r="A51" s="46"/>
      <c r="B51" s="46"/>
      <c r="C51" s="48" t="s">
        <v>50</v>
      </c>
      <c r="E51" s="45" t="s">
        <v>25</v>
      </c>
      <c r="F51" s="47">
        <f t="shared" ref="F51" si="3">SUM(F52)</f>
        <v>350633.61</v>
      </c>
      <c r="G51" s="11"/>
      <c r="H51" s="68"/>
      <c r="I51" s="69"/>
    </row>
    <row r="52" spans="1:9" s="44" customFormat="1" x14ac:dyDescent="0.2">
      <c r="A52" s="46"/>
      <c r="B52" s="46"/>
      <c r="D52" s="48" t="s">
        <v>36</v>
      </c>
      <c r="E52" s="48" t="s">
        <v>25</v>
      </c>
      <c r="F52" s="49">
        <v>350633.61</v>
      </c>
      <c r="G52" s="11"/>
      <c r="H52" s="68"/>
      <c r="I52" s="69"/>
    </row>
    <row r="53" spans="1:9" s="44" customFormat="1" x14ac:dyDescent="0.2">
      <c r="A53" s="46"/>
      <c r="B53" s="46"/>
      <c r="C53" s="55" t="s">
        <v>87</v>
      </c>
      <c r="D53" s="53"/>
      <c r="E53" s="45" t="s">
        <v>89</v>
      </c>
      <c r="F53" s="47">
        <f t="shared" ref="F53" si="4">SUM(F54)</f>
        <v>461617.56</v>
      </c>
      <c r="G53" s="11"/>
      <c r="H53" s="60"/>
      <c r="I53" s="61"/>
    </row>
    <row r="54" spans="1:9" s="44" customFormat="1" x14ac:dyDescent="0.2">
      <c r="A54" s="46"/>
      <c r="B54" s="46"/>
      <c r="C54" s="53"/>
      <c r="D54" s="55" t="s">
        <v>88</v>
      </c>
      <c r="E54" s="55" t="s">
        <v>89</v>
      </c>
      <c r="F54" s="49">
        <v>461617.56</v>
      </c>
      <c r="G54" s="11"/>
      <c r="H54" s="68"/>
      <c r="I54" s="69"/>
    </row>
    <row r="55" spans="1:9" s="44" customFormat="1" x14ac:dyDescent="0.2">
      <c r="A55" s="46"/>
      <c r="B55" s="46"/>
      <c r="C55" s="48" t="s">
        <v>51</v>
      </c>
      <c r="E55" s="45" t="s">
        <v>2</v>
      </c>
      <c r="F55" s="47">
        <f t="shared" ref="F55" si="5">SUM(F56)</f>
        <v>520725.03</v>
      </c>
      <c r="G55" s="11"/>
      <c r="H55" s="68"/>
      <c r="I55" s="69"/>
    </row>
    <row r="56" spans="1:9" s="44" customFormat="1" x14ac:dyDescent="0.2">
      <c r="A56" s="46"/>
      <c r="B56" s="46"/>
      <c r="D56" s="48" t="s">
        <v>38</v>
      </c>
      <c r="E56" s="48" t="s">
        <v>37</v>
      </c>
      <c r="F56" s="49">
        <v>520725.03</v>
      </c>
      <c r="G56" s="11"/>
      <c r="H56" s="60"/>
      <c r="I56" s="61"/>
    </row>
    <row r="57" spans="1:9" s="66" customFormat="1" x14ac:dyDescent="0.2">
      <c r="A57" s="65"/>
      <c r="B57" s="58" t="s">
        <v>77</v>
      </c>
      <c r="E57" s="73" t="s">
        <v>78</v>
      </c>
      <c r="F57" s="47">
        <f>+F58</f>
        <v>26871</v>
      </c>
      <c r="G57" s="67"/>
      <c r="H57" s="67"/>
    </row>
    <row r="58" spans="1:9" s="66" customFormat="1" x14ac:dyDescent="0.2">
      <c r="A58" s="65"/>
      <c r="B58" s="65"/>
      <c r="C58" s="66" t="s">
        <v>100</v>
      </c>
      <c r="D58" s="57"/>
      <c r="E58" s="58" t="s">
        <v>101</v>
      </c>
      <c r="F58" s="47">
        <f>+F59</f>
        <v>26871</v>
      </c>
      <c r="G58" s="67"/>
      <c r="H58" s="67"/>
    </row>
    <row r="59" spans="1:9" s="66" customFormat="1" x14ac:dyDescent="0.2">
      <c r="A59" s="65"/>
      <c r="B59" s="65"/>
      <c r="D59" s="66" t="s">
        <v>102</v>
      </c>
      <c r="E59" s="57" t="s">
        <v>101</v>
      </c>
      <c r="F59" s="74">
        <v>26871</v>
      </c>
      <c r="G59" s="67"/>
      <c r="H59" s="67"/>
    </row>
    <row r="60" spans="1:9" s="66" customFormat="1" x14ac:dyDescent="0.2">
      <c r="A60" s="65"/>
      <c r="B60" s="65" t="s">
        <v>103</v>
      </c>
      <c r="E60" s="73" t="s">
        <v>104</v>
      </c>
      <c r="F60" s="47">
        <f>SUM(F61)</f>
        <v>4999920</v>
      </c>
      <c r="G60" s="67"/>
      <c r="H60" s="67"/>
    </row>
    <row r="61" spans="1:9" s="66" customFormat="1" x14ac:dyDescent="0.2">
      <c r="A61" s="65"/>
      <c r="B61" s="65"/>
      <c r="C61" s="66" t="s">
        <v>105</v>
      </c>
      <c r="E61" s="58" t="s">
        <v>106</v>
      </c>
      <c r="F61" s="47">
        <f>SUM(F62)</f>
        <v>4999920</v>
      </c>
      <c r="G61" s="67"/>
      <c r="H61" s="67"/>
    </row>
    <row r="62" spans="1:9" s="66" customFormat="1" x14ac:dyDescent="0.2">
      <c r="A62" s="65"/>
      <c r="B62" s="65"/>
      <c r="D62" s="66" t="s">
        <v>107</v>
      </c>
      <c r="E62" s="57" t="s">
        <v>106</v>
      </c>
      <c r="F62" s="74">
        <v>4999920</v>
      </c>
      <c r="G62" s="67"/>
      <c r="H62" s="67"/>
    </row>
    <row r="63" spans="1:9" s="53" customFormat="1" x14ac:dyDescent="0.2">
      <c r="A63" s="46"/>
      <c r="B63" s="45" t="s">
        <v>61</v>
      </c>
      <c r="E63" s="45" t="s">
        <v>62</v>
      </c>
      <c r="F63" s="47">
        <f>F64</f>
        <v>18417601.25</v>
      </c>
      <c r="G63" s="54"/>
      <c r="H63" s="54"/>
    </row>
    <row r="64" spans="1:9" s="66" customFormat="1" x14ac:dyDescent="0.2">
      <c r="A64" s="65"/>
      <c r="B64" s="65"/>
      <c r="C64" s="57" t="s">
        <v>90</v>
      </c>
      <c r="E64" s="58" t="s">
        <v>91</v>
      </c>
      <c r="F64" s="47">
        <f>SUM(F65)</f>
        <v>18417601.25</v>
      </c>
      <c r="G64" s="67"/>
      <c r="H64" s="67"/>
    </row>
    <row r="65" spans="1:8" s="66" customFormat="1" x14ac:dyDescent="0.2">
      <c r="A65" s="65"/>
      <c r="B65" s="65"/>
      <c r="D65" s="57" t="s">
        <v>92</v>
      </c>
      <c r="E65" s="57" t="s">
        <v>91</v>
      </c>
      <c r="F65" s="74">
        <v>18417601.25</v>
      </c>
      <c r="G65" s="67"/>
      <c r="H65" s="67"/>
    </row>
    <row r="66" spans="1:8" s="59" customFormat="1" x14ac:dyDescent="0.2">
      <c r="A66" s="8"/>
      <c r="B66" s="8"/>
      <c r="C66" s="78"/>
      <c r="E66" s="6" t="s">
        <v>66</v>
      </c>
      <c r="G66" s="54">
        <f>+F47</f>
        <v>24844813.199999999</v>
      </c>
      <c r="H66" s="62"/>
    </row>
    <row r="67" spans="1:8" s="53" customFormat="1" ht="15.75" x14ac:dyDescent="0.25">
      <c r="A67" s="45">
        <v>2.2999999999999998</v>
      </c>
      <c r="B67" s="46"/>
      <c r="E67" s="70" t="s">
        <v>72</v>
      </c>
      <c r="F67" s="47">
        <f>F68+F71</f>
        <v>736037.52</v>
      </c>
      <c r="G67" s="54"/>
      <c r="H67" s="54"/>
    </row>
    <row r="68" spans="1:8" s="66" customFormat="1" x14ac:dyDescent="0.2">
      <c r="A68" s="65"/>
      <c r="B68" s="58" t="s">
        <v>79</v>
      </c>
      <c r="E68" s="58" t="s">
        <v>80</v>
      </c>
      <c r="F68" s="47">
        <f>SUM(F69)</f>
        <v>186037.52</v>
      </c>
      <c r="G68" s="67"/>
      <c r="H68" s="67"/>
    </row>
    <row r="69" spans="1:8" s="75" customFormat="1" x14ac:dyDescent="0.2">
      <c r="A69" s="66"/>
      <c r="B69" s="68"/>
      <c r="C69" s="57" t="s">
        <v>94</v>
      </c>
      <c r="D69" s="68"/>
      <c r="E69" s="65" t="s">
        <v>95</v>
      </c>
      <c r="F69" s="71">
        <f>F70</f>
        <v>186037.52</v>
      </c>
      <c r="H69" s="76"/>
    </row>
    <row r="70" spans="1:8" s="66" customFormat="1" x14ac:dyDescent="0.2">
      <c r="A70" s="65"/>
      <c r="B70" s="65"/>
      <c r="D70" s="57" t="s">
        <v>96</v>
      </c>
      <c r="E70" s="66" t="s">
        <v>95</v>
      </c>
      <c r="F70" s="69">
        <v>186037.52</v>
      </c>
      <c r="G70" s="67"/>
      <c r="H70" s="67"/>
    </row>
    <row r="71" spans="1:8" s="59" customFormat="1" x14ac:dyDescent="0.2">
      <c r="A71" s="53"/>
      <c r="B71" s="45" t="s">
        <v>67</v>
      </c>
      <c r="C71" s="60"/>
      <c r="D71" s="60"/>
      <c r="E71" s="46" t="s">
        <v>68</v>
      </c>
      <c r="F71" s="71">
        <f>+F72</f>
        <v>550000</v>
      </c>
      <c r="G71" s="72"/>
      <c r="H71" s="72"/>
    </row>
    <row r="72" spans="1:8" s="59" customFormat="1" x14ac:dyDescent="0.2">
      <c r="A72" s="53"/>
      <c r="B72" s="60"/>
      <c r="C72" s="55" t="s">
        <v>69</v>
      </c>
      <c r="D72" s="60"/>
      <c r="E72" s="46" t="s">
        <v>70</v>
      </c>
      <c r="F72" s="71">
        <f>+F73</f>
        <v>550000</v>
      </c>
      <c r="G72" s="72"/>
      <c r="H72" s="72"/>
    </row>
    <row r="73" spans="1:8" s="59" customFormat="1" x14ac:dyDescent="0.2">
      <c r="A73" s="53"/>
      <c r="B73" s="60"/>
      <c r="C73" s="60"/>
      <c r="D73" s="55" t="s">
        <v>71</v>
      </c>
      <c r="E73" s="53" t="s">
        <v>93</v>
      </c>
      <c r="F73" s="61">
        <v>550000</v>
      </c>
      <c r="G73" s="72"/>
      <c r="H73" s="72"/>
    </row>
    <row r="74" spans="1:8" s="59" customFormat="1" x14ac:dyDescent="0.2">
      <c r="A74" s="8"/>
      <c r="B74" s="8"/>
      <c r="C74" s="78"/>
      <c r="E74" s="6" t="s">
        <v>73</v>
      </c>
      <c r="G74" s="54">
        <f>+F67</f>
        <v>736037.52</v>
      </c>
      <c r="H74" s="62"/>
    </row>
    <row r="75" spans="1:8" s="59" customFormat="1" x14ac:dyDescent="0.2">
      <c r="A75" s="8"/>
      <c r="B75" s="8"/>
      <c r="C75" s="78"/>
      <c r="E75" s="6"/>
      <c r="G75" s="54"/>
      <c r="H75" s="62"/>
    </row>
    <row r="76" spans="1:8" ht="15.75" x14ac:dyDescent="0.25">
      <c r="A76" s="36"/>
      <c r="B76" s="36"/>
      <c r="C76" s="36"/>
      <c r="D76" s="36"/>
      <c r="E76" s="35" t="s">
        <v>16</v>
      </c>
      <c r="F76" s="37"/>
      <c r="G76" s="38">
        <f>SUM(G24:G74)</f>
        <v>34603602.5</v>
      </c>
    </row>
    <row r="77" spans="1:8" ht="16.5" thickBot="1" x14ac:dyDescent="0.3">
      <c r="A77" s="36"/>
      <c r="B77" s="36"/>
      <c r="C77" s="36"/>
      <c r="D77" s="36"/>
      <c r="E77" s="35" t="s">
        <v>17</v>
      </c>
      <c r="F77" s="37"/>
      <c r="G77" s="39">
        <f>G20-G76</f>
        <v>390466209.73000002</v>
      </c>
    </row>
    <row r="78" spans="1:8" ht="13.5" thickTop="1" x14ac:dyDescent="0.2"/>
    <row r="79" spans="1:8" x14ac:dyDescent="0.2">
      <c r="E79" s="9" t="s">
        <v>21</v>
      </c>
    </row>
    <row r="80" spans="1:8" x14ac:dyDescent="0.2">
      <c r="E80" s="52">
        <v>42429</v>
      </c>
    </row>
    <row r="82" spans="1:8" s="59" customFormat="1" x14ac:dyDescent="0.2">
      <c r="A82" s="53"/>
      <c r="B82" s="53"/>
      <c r="C82" s="53"/>
      <c r="D82" s="53"/>
      <c r="E82" s="54"/>
      <c r="F82" s="54"/>
      <c r="G82" s="62"/>
      <c r="H82" s="62"/>
    </row>
    <row r="83" spans="1:8" s="59" customFormat="1" x14ac:dyDescent="0.2">
      <c r="E83" s="62"/>
      <c r="F83" s="62"/>
      <c r="G83" s="62"/>
      <c r="H83" s="62"/>
    </row>
    <row r="84" spans="1:8" s="59" customFormat="1" x14ac:dyDescent="0.2">
      <c r="E84" s="62"/>
      <c r="F84" s="62"/>
      <c r="G84" s="62"/>
      <c r="H84" s="62"/>
    </row>
    <row r="85" spans="1:8" s="59" customFormat="1" x14ac:dyDescent="0.2">
      <c r="E85" s="62"/>
      <c r="F85" s="62"/>
      <c r="G85" s="62"/>
      <c r="H85" s="62"/>
    </row>
    <row r="86" spans="1:8" s="59" customFormat="1" x14ac:dyDescent="0.2">
      <c r="E86" s="62"/>
      <c r="F86" s="62"/>
      <c r="G86" s="62"/>
      <c r="H86" s="62"/>
    </row>
    <row r="87" spans="1:8" s="59" customFormat="1" x14ac:dyDescent="0.2">
      <c r="E87" s="62"/>
      <c r="F87" s="62"/>
      <c r="G87" s="62"/>
      <c r="H87" s="62"/>
    </row>
    <row r="88" spans="1:8" s="59" customFormat="1" x14ac:dyDescent="0.2">
      <c r="E88" s="62"/>
      <c r="F88" s="62"/>
      <c r="G88" s="62"/>
      <c r="H88" s="62"/>
    </row>
    <row r="89" spans="1:8" s="59" customFormat="1" x14ac:dyDescent="0.2">
      <c r="E89" s="62"/>
      <c r="F89" s="62"/>
      <c r="G89" s="62"/>
      <c r="H89" s="62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8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6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6"/>
      <c r="C7" s="4"/>
      <c r="D7" s="1"/>
    </row>
    <row r="8" spans="1:10" ht="18.75" customHeight="1" x14ac:dyDescent="0.5">
      <c r="A8" s="4"/>
      <c r="B8" s="16"/>
      <c r="C8" s="4"/>
      <c r="D8" s="1"/>
    </row>
    <row r="9" spans="1:10" ht="18.75" customHeight="1" x14ac:dyDescent="0.5">
      <c r="A9" s="4"/>
      <c r="B9" s="16"/>
      <c r="C9" s="4"/>
      <c r="D9" s="1"/>
    </row>
    <row r="10" spans="1:10" ht="18.75" customHeight="1" x14ac:dyDescent="0.5">
      <c r="A10" s="4"/>
      <c r="B10" s="16"/>
      <c r="C10" s="4"/>
      <c r="D10" s="1"/>
    </row>
    <row r="11" spans="1:10" ht="38.25" customHeight="1" x14ac:dyDescent="0.25">
      <c r="A11" s="81"/>
      <c r="B11" s="81"/>
      <c r="C11" s="81"/>
      <c r="D11" s="81"/>
      <c r="E11" s="81"/>
      <c r="F11" s="81"/>
      <c r="G11" s="81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0" t="s">
        <v>24</v>
      </c>
      <c r="B13" s="80"/>
      <c r="C13" s="80"/>
      <c r="D13" s="80"/>
      <c r="E13" s="80"/>
      <c r="F13" s="80"/>
      <c r="G13" s="80"/>
    </row>
    <row r="14" spans="1:10" ht="15.75" x14ac:dyDescent="0.25">
      <c r="A14" s="80" t="s">
        <v>108</v>
      </c>
      <c r="B14" s="80"/>
      <c r="C14" s="80"/>
      <c r="D14" s="80"/>
      <c r="E14" s="80"/>
      <c r="F14" s="80"/>
      <c r="G14" s="80"/>
    </row>
    <row r="15" spans="1:10" ht="15.75" x14ac:dyDescent="0.25">
      <c r="A15" s="80" t="s">
        <v>1</v>
      </c>
      <c r="B15" s="80"/>
      <c r="C15" s="80"/>
      <c r="D15" s="80"/>
      <c r="E15" s="80"/>
      <c r="F15" s="80"/>
      <c r="G15" s="80"/>
    </row>
    <row r="16" spans="1:10" ht="12.75" hidden="1" customHeight="1" x14ac:dyDescent="0.2">
      <c r="A16" s="5"/>
      <c r="B16" s="5"/>
      <c r="C16" s="5"/>
      <c r="D16" s="10"/>
      <c r="E16" s="11"/>
      <c r="F16" s="11"/>
      <c r="G16" s="11"/>
    </row>
    <row r="17" spans="1:7" ht="12.75" hidden="1" customHeight="1" x14ac:dyDescent="0.2"/>
    <row r="20" spans="1:7" ht="15.75" x14ac:dyDescent="0.25">
      <c r="A20" s="80" t="s">
        <v>14</v>
      </c>
      <c r="B20" s="80"/>
      <c r="C20" s="80"/>
      <c r="D20" s="80"/>
      <c r="E20" s="80"/>
      <c r="F20" s="80"/>
      <c r="G20" s="80"/>
    </row>
    <row r="21" spans="1:7" ht="15.75" x14ac:dyDescent="0.25">
      <c r="A21" s="80"/>
      <c r="B21" s="80"/>
      <c r="C21" s="80"/>
      <c r="D21" s="80"/>
      <c r="E21" s="80"/>
      <c r="F21" s="80"/>
      <c r="G21" s="80"/>
    </row>
    <row r="22" spans="1:7" ht="15" x14ac:dyDescent="0.2">
      <c r="D22" s="18"/>
      <c r="E22" s="18"/>
      <c r="F22" s="18"/>
      <c r="G22" s="18"/>
    </row>
    <row r="23" spans="1:7" x14ac:dyDescent="0.2">
      <c r="D23" s="19"/>
      <c r="E23" s="19"/>
      <c r="F23" s="19"/>
      <c r="G23" s="19"/>
    </row>
    <row r="24" spans="1:7" ht="30" customHeight="1" x14ac:dyDescent="0.25">
      <c r="A24" s="86" t="s">
        <v>8</v>
      </c>
      <c r="B24" s="86"/>
      <c r="C24" s="86"/>
      <c r="D24" s="86"/>
      <c r="E24" s="21"/>
      <c r="F24" s="21"/>
      <c r="G24" s="20" t="s">
        <v>9</v>
      </c>
    </row>
    <row r="25" spans="1:7" ht="43.5" customHeight="1" x14ac:dyDescent="0.25">
      <c r="A25" s="83" t="s">
        <v>109</v>
      </c>
      <c r="B25" s="83"/>
      <c r="C25" s="83"/>
      <c r="D25" s="83"/>
      <c r="E25" s="23"/>
      <c r="F25" s="23"/>
      <c r="G25" s="27">
        <f>+ejecucion!G20</f>
        <v>425069812.23000002</v>
      </c>
    </row>
    <row r="26" spans="1:7" ht="40.5" customHeight="1" x14ac:dyDescent="0.25">
      <c r="A26" s="83" t="s">
        <v>22</v>
      </c>
      <c r="B26" s="83"/>
      <c r="C26" s="83"/>
      <c r="D26" s="83"/>
      <c r="E26" s="23"/>
      <c r="F26" s="24"/>
      <c r="G26" s="28">
        <f>+ejecucion!G19</f>
        <v>0</v>
      </c>
    </row>
    <row r="27" spans="1:7" ht="30" customHeight="1" x14ac:dyDescent="0.25">
      <c r="A27" s="84" t="s">
        <v>19</v>
      </c>
      <c r="B27" s="84"/>
      <c r="C27" s="84"/>
      <c r="D27" s="84"/>
      <c r="E27" s="24"/>
      <c r="F27" s="24"/>
      <c r="G27" s="29">
        <f>+G25+G26</f>
        <v>425069812.23000002</v>
      </c>
    </row>
    <row r="28" spans="1:7" ht="30" customHeight="1" x14ac:dyDescent="0.25">
      <c r="A28" s="25"/>
      <c r="B28" s="25"/>
      <c r="C28" s="25"/>
      <c r="D28" s="26"/>
      <c r="E28" s="24"/>
      <c r="F28" s="24"/>
      <c r="G28" s="24"/>
    </row>
    <row r="29" spans="1:7" ht="30" customHeight="1" x14ac:dyDescent="0.25">
      <c r="A29" s="84" t="s">
        <v>10</v>
      </c>
      <c r="B29" s="84"/>
      <c r="C29" s="25"/>
      <c r="D29" s="24"/>
      <c r="E29" s="24"/>
      <c r="F29" s="24"/>
      <c r="G29" s="24"/>
    </row>
    <row r="30" spans="1:7" ht="30" customHeight="1" x14ac:dyDescent="0.25">
      <c r="A30" s="85" t="s">
        <v>11</v>
      </c>
      <c r="B30" s="85"/>
      <c r="C30" s="85"/>
      <c r="D30" s="85"/>
      <c r="E30" s="24"/>
      <c r="F30" s="27"/>
      <c r="G30" s="27">
        <f>ejecucion!G76</f>
        <v>34603602.5</v>
      </c>
    </row>
    <row r="31" spans="1:7" ht="30" customHeight="1" thickBot="1" x14ac:dyDescent="0.3">
      <c r="A31" s="82" t="s">
        <v>110</v>
      </c>
      <c r="B31" s="82"/>
      <c r="C31" s="82"/>
      <c r="D31" s="82"/>
      <c r="E31" s="27"/>
      <c r="F31" s="26"/>
      <c r="G31" s="30">
        <f>+G27-G30</f>
        <v>390466209.73000002</v>
      </c>
    </row>
    <row r="32" spans="1:7" ht="18.75" thickTop="1" x14ac:dyDescent="0.25">
      <c r="A32" s="82"/>
      <c r="B32" s="82"/>
      <c r="C32" s="82"/>
      <c r="D32" s="15"/>
      <c r="E32" s="26"/>
      <c r="F32" s="15"/>
      <c r="G32" s="22"/>
    </row>
    <row r="33" spans="5:5" ht="15.75" x14ac:dyDescent="0.25">
      <c r="E33" s="15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2016-03-01T16:38:19Z</cp:lastPrinted>
  <dcterms:created xsi:type="dcterms:W3CDTF">2006-01-17T19:13:45Z</dcterms:created>
  <dcterms:modified xsi:type="dcterms:W3CDTF">2016-03-08T13:17:31Z</dcterms:modified>
</cp:coreProperties>
</file>