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ejecucion!$A$1:$G$60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8" i="7" l="1"/>
  <c r="F47" i="7" s="1"/>
  <c r="F51" i="7" l="1"/>
  <c r="F50" i="7" s="1"/>
  <c r="F45" i="7" l="1"/>
  <c r="F26" i="7" l="1"/>
  <c r="F28" i="7" l="1"/>
  <c r="F25" i="7" s="1"/>
  <c r="F43" i="7" l="1"/>
  <c r="F41" i="7"/>
  <c r="F36" i="7"/>
  <c r="F34" i="7"/>
  <c r="F32" i="7"/>
  <c r="F40" i="7" l="1"/>
  <c r="F39" i="7" s="1"/>
  <c r="G53" i="7" s="1"/>
  <c r="F31" i="7"/>
  <c r="F24" i="7" s="1"/>
  <c r="G38" i="7" l="1"/>
  <c r="G20" i="7"/>
  <c r="G26" i="8"/>
  <c r="G55" i="7" l="1"/>
  <c r="G30" i="8" s="1"/>
  <c r="G25" i="8"/>
  <c r="G27" i="8" s="1"/>
  <c r="G56" i="7" l="1"/>
  <c r="G31" i="8"/>
</calcChain>
</file>

<file path=xl/sharedStrings.xml><?xml version="1.0" encoding="utf-8"?>
<sst xmlns="http://schemas.openxmlformats.org/spreadsheetml/2006/main" count="84" uniqueCount="76">
  <si>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</si>
  <si>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</si>
  <si>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</si>
  <si>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</si>
  <si>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</si>
  <si>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</si>
  <si>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</si>
  <si>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</si>
  <si>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</si>
  <si>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</si>
  <si>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</si>
  <si>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</si>
  <si>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</si>
  <si>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</si>
  <si>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</si>
  <si>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</si>
  <si>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</si>
  <si>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</si>
  <si>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</si>
  <si>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</si>
  <si>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</si>
  <si>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</si>
  <si>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</si>
  <si>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</si>
  <si>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</si>
  <si>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</si>
  <si>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</si>
  <si>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</si>
  <si>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</si>
  <si>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</si>
  <si>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</si>
  <si>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</si>
  <si>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2.1.1</t>
  </si>
  <si>
    <t>2.1.5</t>
  </si>
  <si>
    <t>2.2.1</t>
  </si>
  <si>
    <t>2.1.1.1</t>
  </si>
  <si>
    <t>2.1.1.2</t>
  </si>
  <si>
    <t>2.1.5.1</t>
  </si>
  <si>
    <t>2.1.5.2</t>
  </si>
  <si>
    <t>2.1.5.3</t>
  </si>
  <si>
    <t>2.2.1.6</t>
  </si>
  <si>
    <t>Auxiliar</t>
  </si>
  <si>
    <t>Remuneraciones al personal fijo</t>
  </si>
  <si>
    <t xml:space="preserve"> Sueldos fijos</t>
  </si>
  <si>
    <t>REMUNERACIONES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</si>
  <si>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</si>
  <si>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</si>
  <si>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</si>
  <si>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</si>
  <si>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</si>
  <si>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</si>
  <si>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</si>
  <si>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</si>
  <si>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</si>
  <si>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Subtotal Contratación de Servicios</t>
  </si>
  <si>
    <t>2.2.5</t>
  </si>
  <si>
    <t>ALQUILERES Y RENTAS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</si>
  <si>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</si>
  <si>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</si>
  <si>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</si>
  <si>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</si>
  <si>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</si>
  <si>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</si>
  <si>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EJECUCIÓN PRESUPUESTARIA,  2016</t>
  </si>
  <si>
    <t>Período del 01/1/2016 al 31/1/2016</t>
  </si>
  <si>
    <t>BALANCE DISPONIBLE PARA COMPROMISOS PENDIENTES AL 1/1/2016</t>
  </si>
  <si>
    <t>Del 1ro. de enero al 31, 2016</t>
  </si>
  <si>
    <t xml:space="preserve"> - Balance disponible al 1/1/2016</t>
  </si>
  <si>
    <t>BALANCE  DISPONIBLE AL 31/1/2016</t>
  </si>
  <si>
    <t>2.2.1.7</t>
  </si>
  <si>
    <t>2.2.1.7.01</t>
  </si>
  <si>
    <t>Agua</t>
  </si>
  <si>
    <t>2.2.5.1</t>
  </si>
  <si>
    <t>Alquileres y rentas de edificios y locales</t>
  </si>
  <si>
    <t>2.2.5.1.01</t>
  </si>
  <si>
    <t>TOTAL INGRESOS POR PARTIDAS PRESUPUESTARIAS,ENERO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</si>
</sst>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69"/>
  <sheetViews>
    <sheetView showZeros="0" zoomScale="130" zoomScaleNormal="130" workbookViewId="0">
      <selection activeCell="A20" sqref="A2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6"/>
      <c r="B6" s="76"/>
      <c r="C6" s="76"/>
      <c r="D6" s="76"/>
      <c r="E6" s="76"/>
      <c r="F6" s="7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5" t="s">
        <v>63</v>
      </c>
      <c r="B14" s="75"/>
      <c r="C14" s="75"/>
      <c r="D14" s="75"/>
      <c r="E14" s="75"/>
      <c r="F14" s="75"/>
      <c r="G14" s="75"/>
    </row>
    <row r="15" spans="1:8" ht="15.75" x14ac:dyDescent="0.25">
      <c r="A15" s="75" t="s">
        <v>64</v>
      </c>
      <c r="B15" s="75"/>
      <c r="C15" s="75"/>
      <c r="D15" s="75"/>
      <c r="E15" s="75"/>
      <c r="F15" s="75"/>
      <c r="G15" s="75"/>
    </row>
    <row r="16" spans="1:8" ht="15.75" x14ac:dyDescent="0.25">
      <c r="A16" s="75" t="s">
        <v>0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12</v>
      </c>
    </row>
    <row r="18" spans="1:9" ht="16.5" customHeight="1" x14ac:dyDescent="0.2">
      <c r="A18" s="52" t="s">
        <v>65</v>
      </c>
      <c r="B18" s="43"/>
      <c r="C18" s="13"/>
      <c r="D18" s="6"/>
      <c r="E18" s="14"/>
      <c r="G18" s="51">
        <v>443450067</v>
      </c>
      <c r="I18" s="73"/>
    </row>
    <row r="19" spans="1:9" ht="16.5" customHeight="1" thickBot="1" x14ac:dyDescent="0.25">
      <c r="A19" s="52" t="s">
        <v>75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17</v>
      </c>
      <c r="B20" s="13"/>
      <c r="C20" s="5"/>
      <c r="D20" s="11"/>
      <c r="E20" s="14"/>
      <c r="G20" s="41">
        <f>SUM(G18:G19)</f>
        <v>443450067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11</v>
      </c>
      <c r="B22" s="74"/>
      <c r="C22" s="74"/>
      <c r="D22" s="74"/>
      <c r="E22" s="74"/>
      <c r="F22" s="74"/>
      <c r="G22" s="12"/>
      <c r="H22" s="12"/>
      <c r="I22" s="54"/>
    </row>
    <row r="23" spans="1:9" s="45" customFormat="1" ht="15.75" x14ac:dyDescent="0.2">
      <c r="A23" s="33" t="s">
        <v>4</v>
      </c>
      <c r="B23" s="33" t="s">
        <v>3</v>
      </c>
      <c r="C23" s="33" t="s">
        <v>5</v>
      </c>
      <c r="D23" s="33" t="s">
        <v>41</v>
      </c>
      <c r="E23" s="34" t="s">
        <v>19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2</v>
      </c>
      <c r="F24" s="48">
        <f>F25+F31</f>
        <v>8171026.2599999998</v>
      </c>
      <c r="G24" s="12"/>
      <c r="H24" s="61"/>
      <c r="I24" s="62"/>
    </row>
    <row r="25" spans="1:9" s="45" customFormat="1" x14ac:dyDescent="0.2">
      <c r="A25" s="47"/>
      <c r="B25" s="46" t="s">
        <v>32</v>
      </c>
      <c r="E25" s="46" t="s">
        <v>44</v>
      </c>
      <c r="F25" s="48">
        <f>F26+F28</f>
        <v>7130950</v>
      </c>
      <c r="G25" s="12"/>
      <c r="H25" s="61"/>
      <c r="I25" s="62"/>
    </row>
    <row r="26" spans="1:9" s="45" customFormat="1" x14ac:dyDescent="0.2">
      <c r="A26" s="47"/>
      <c r="B26" s="47"/>
      <c r="C26" s="49" t="s">
        <v>35</v>
      </c>
      <c r="E26" s="46" t="s">
        <v>42</v>
      </c>
      <c r="F26" s="48">
        <f>SUM(F27)</f>
        <v>6349050</v>
      </c>
      <c r="G26" s="12"/>
      <c r="H26" s="61"/>
      <c r="I26" s="62"/>
    </row>
    <row r="27" spans="1:9" s="45" customFormat="1" x14ac:dyDescent="0.2">
      <c r="A27" s="47"/>
      <c r="B27" s="47"/>
      <c r="D27" s="49" t="s">
        <v>25</v>
      </c>
      <c r="E27" s="45" t="s">
        <v>43</v>
      </c>
      <c r="F27" s="50">
        <v>6349050</v>
      </c>
      <c r="G27" s="12"/>
      <c r="H27" s="61"/>
      <c r="I27" s="62"/>
    </row>
    <row r="28" spans="1:9" s="45" customFormat="1" x14ac:dyDescent="0.2">
      <c r="A28" s="47"/>
      <c r="B28" s="47"/>
      <c r="C28" s="49" t="s">
        <v>36</v>
      </c>
      <c r="E28" s="46" t="s">
        <v>45</v>
      </c>
      <c r="F28" s="48">
        <f>SUM(F29:F30)</f>
        <v>781900</v>
      </c>
      <c r="G28" s="12"/>
      <c r="H28" s="61"/>
      <c r="I28" s="62"/>
    </row>
    <row r="29" spans="1:9" s="45" customFormat="1" x14ac:dyDescent="0.2">
      <c r="A29" s="47"/>
      <c r="B29" s="47"/>
      <c r="D29" s="49" t="s">
        <v>24</v>
      </c>
      <c r="E29" s="49" t="s">
        <v>23</v>
      </c>
      <c r="F29" s="50">
        <v>697900</v>
      </c>
      <c r="G29" s="12"/>
      <c r="H29" s="61"/>
      <c r="I29" s="62"/>
    </row>
    <row r="30" spans="1:9" s="45" customFormat="1" x14ac:dyDescent="0.2">
      <c r="A30" s="47"/>
      <c r="B30" s="47"/>
      <c r="D30" s="56" t="s">
        <v>51</v>
      </c>
      <c r="E30" s="56" t="s">
        <v>52</v>
      </c>
      <c r="F30" s="50">
        <v>84000</v>
      </c>
      <c r="G30" s="12"/>
      <c r="H30" s="61"/>
      <c r="I30" s="62"/>
    </row>
    <row r="31" spans="1:9" s="45" customFormat="1" x14ac:dyDescent="0.2">
      <c r="A31" s="47"/>
      <c r="B31" s="46" t="s">
        <v>33</v>
      </c>
      <c r="E31" s="46" t="s">
        <v>46</v>
      </c>
      <c r="F31" s="48">
        <f>F32+F34+F36</f>
        <v>1040076.2599999999</v>
      </c>
      <c r="G31" s="12"/>
      <c r="H31" s="61"/>
      <c r="I31" s="62"/>
    </row>
    <row r="32" spans="1:9" s="45" customFormat="1" x14ac:dyDescent="0.2">
      <c r="A32" s="47"/>
      <c r="B32" s="47"/>
      <c r="C32" s="49" t="s">
        <v>37</v>
      </c>
      <c r="E32" s="46" t="s">
        <v>14</v>
      </c>
      <c r="F32" s="48">
        <f t="shared" ref="F32" si="0">SUM(F33)</f>
        <v>480726.86</v>
      </c>
      <c r="G32" s="12"/>
      <c r="H32" s="61"/>
      <c r="I32" s="62"/>
    </row>
    <row r="33" spans="1:9" s="45" customFormat="1" x14ac:dyDescent="0.2">
      <c r="A33" s="47"/>
      <c r="B33" s="47"/>
      <c r="D33" s="49" t="s">
        <v>26</v>
      </c>
      <c r="E33" s="49" t="s">
        <v>14</v>
      </c>
      <c r="F33" s="50">
        <v>480726.86</v>
      </c>
      <c r="G33" s="12"/>
      <c r="H33" s="69"/>
      <c r="I33" s="70"/>
    </row>
    <row r="34" spans="1:9" s="45" customFormat="1" x14ac:dyDescent="0.2">
      <c r="A34" s="47"/>
      <c r="B34" s="47"/>
      <c r="C34" s="49" t="s">
        <v>38</v>
      </c>
      <c r="E34" s="46" t="s">
        <v>27</v>
      </c>
      <c r="F34" s="48">
        <f t="shared" ref="F34" si="1">SUM(F35)</f>
        <v>495512.55</v>
      </c>
      <c r="G34" s="12"/>
      <c r="H34" s="69"/>
      <c r="I34" s="70"/>
    </row>
    <row r="35" spans="1:9" s="45" customFormat="1" x14ac:dyDescent="0.2">
      <c r="A35" s="47"/>
      <c r="B35" s="47"/>
      <c r="D35" s="49" t="s">
        <v>28</v>
      </c>
      <c r="E35" s="49" t="s">
        <v>27</v>
      </c>
      <c r="F35" s="50">
        <v>495512.55</v>
      </c>
      <c r="G35" s="12"/>
      <c r="H35" s="69"/>
      <c r="I35" s="70"/>
    </row>
    <row r="36" spans="1:9" s="45" customFormat="1" x14ac:dyDescent="0.2">
      <c r="A36" s="47"/>
      <c r="B36" s="47"/>
      <c r="C36" s="49" t="s">
        <v>39</v>
      </c>
      <c r="E36" s="46" t="s">
        <v>6</v>
      </c>
      <c r="F36" s="48">
        <f t="shared" ref="F36" si="2">SUM(F37)</f>
        <v>63836.85</v>
      </c>
      <c r="G36" s="12"/>
      <c r="H36" s="61"/>
      <c r="I36" s="62"/>
    </row>
    <row r="37" spans="1:9" s="45" customFormat="1" x14ac:dyDescent="0.2">
      <c r="A37" s="47"/>
      <c r="B37" s="47"/>
      <c r="D37" s="49" t="s">
        <v>29</v>
      </c>
      <c r="E37" s="49" t="s">
        <v>6</v>
      </c>
      <c r="F37" s="50">
        <v>63836.85</v>
      </c>
      <c r="G37" s="12"/>
      <c r="H37" s="61"/>
      <c r="I37" s="62"/>
    </row>
    <row r="38" spans="1:9" x14ac:dyDescent="0.2">
      <c r="A38" s="8"/>
      <c r="B38" s="8"/>
      <c r="C38" s="15"/>
      <c r="E38" s="6" t="s">
        <v>48</v>
      </c>
      <c r="F38" s="2"/>
      <c r="G38" s="12">
        <f>+F24</f>
        <v>8171026.2599999998</v>
      </c>
      <c r="H38" s="64"/>
      <c r="I38" s="65"/>
    </row>
    <row r="39" spans="1:9" s="45" customFormat="1" ht="15.75" x14ac:dyDescent="0.25">
      <c r="A39" s="46">
        <v>2.2000000000000002</v>
      </c>
      <c r="B39" s="47"/>
      <c r="E39" s="44" t="s">
        <v>53</v>
      </c>
      <c r="F39" s="48">
        <f>+F40+F47+F50</f>
        <v>6927238.5100000007</v>
      </c>
      <c r="G39" s="12"/>
      <c r="H39" s="61"/>
      <c r="I39" s="62"/>
    </row>
    <row r="40" spans="1:9" s="45" customFormat="1" x14ac:dyDescent="0.2">
      <c r="A40" s="47"/>
      <c r="B40" s="46" t="s">
        <v>34</v>
      </c>
      <c r="E40" s="46" t="s">
        <v>47</v>
      </c>
      <c r="F40" s="48">
        <f>F41+F43+F45</f>
        <v>715626.9</v>
      </c>
      <c r="G40" s="12"/>
      <c r="H40" s="69"/>
      <c r="I40" s="70"/>
    </row>
    <row r="41" spans="1:9" s="45" customFormat="1" x14ac:dyDescent="0.2">
      <c r="A41" s="47"/>
      <c r="B41" s="47"/>
      <c r="C41" s="56" t="s">
        <v>57</v>
      </c>
      <c r="D41" s="54"/>
      <c r="E41" s="46" t="s">
        <v>59</v>
      </c>
      <c r="F41" s="48">
        <f t="shared" ref="F41" si="3">SUM(F42)</f>
        <v>189117</v>
      </c>
      <c r="G41" s="12"/>
      <c r="H41" s="61"/>
      <c r="I41" s="62"/>
    </row>
    <row r="42" spans="1:9" s="45" customFormat="1" x14ac:dyDescent="0.2">
      <c r="A42" s="47"/>
      <c r="B42" s="47"/>
      <c r="C42" s="54"/>
      <c r="D42" s="56" t="s">
        <v>58</v>
      </c>
      <c r="E42" s="56" t="s">
        <v>59</v>
      </c>
      <c r="F42" s="50">
        <v>189117</v>
      </c>
      <c r="G42" s="12"/>
      <c r="H42" s="69"/>
      <c r="I42" s="70"/>
    </row>
    <row r="43" spans="1:9" s="45" customFormat="1" x14ac:dyDescent="0.2">
      <c r="A43" s="47"/>
      <c r="B43" s="47"/>
      <c r="C43" s="49" t="s">
        <v>40</v>
      </c>
      <c r="E43" s="46" t="s">
        <v>1</v>
      </c>
      <c r="F43" s="48">
        <f t="shared" ref="F43" si="4">SUM(F44)</f>
        <v>524281.9</v>
      </c>
      <c r="G43" s="12"/>
      <c r="H43" s="69"/>
      <c r="I43" s="70"/>
    </row>
    <row r="44" spans="1:9" s="45" customFormat="1" x14ac:dyDescent="0.2">
      <c r="A44" s="47"/>
      <c r="B44" s="47"/>
      <c r="D44" s="49" t="s">
        <v>31</v>
      </c>
      <c r="E44" s="49" t="s">
        <v>30</v>
      </c>
      <c r="F44" s="50">
        <v>524281.9</v>
      </c>
      <c r="G44" s="12"/>
      <c r="H44" s="61"/>
      <c r="I44" s="62"/>
    </row>
    <row r="45" spans="1:9" s="54" customFormat="1" x14ac:dyDescent="0.2">
      <c r="A45" s="47"/>
      <c r="B45" s="47"/>
      <c r="C45" s="56" t="s">
        <v>69</v>
      </c>
      <c r="E45" s="46" t="s">
        <v>71</v>
      </c>
      <c r="F45" s="48">
        <f t="shared" ref="F45" si="5">SUM(F46)</f>
        <v>2228</v>
      </c>
      <c r="G45" s="55"/>
      <c r="H45" s="55"/>
    </row>
    <row r="46" spans="1:9" s="54" customFormat="1" x14ac:dyDescent="0.2">
      <c r="A46" s="47"/>
      <c r="B46" s="47"/>
      <c r="D46" s="56" t="s">
        <v>70</v>
      </c>
      <c r="E46" s="56" t="s">
        <v>71</v>
      </c>
      <c r="F46" s="57">
        <v>2228</v>
      </c>
      <c r="G46" s="55"/>
      <c r="H46" s="55"/>
    </row>
    <row r="47" spans="1:9" s="67" customFormat="1" x14ac:dyDescent="0.2">
      <c r="A47" s="66"/>
      <c r="B47" s="59" t="s">
        <v>55</v>
      </c>
      <c r="E47" s="71" t="s">
        <v>56</v>
      </c>
      <c r="F47" s="48">
        <f>+F48</f>
        <v>80613</v>
      </c>
      <c r="G47" s="68"/>
      <c r="H47" s="68"/>
    </row>
    <row r="48" spans="1:9" s="67" customFormat="1" x14ac:dyDescent="0.2">
      <c r="A48" s="66"/>
      <c r="B48" s="66"/>
      <c r="C48" s="67" t="s">
        <v>72</v>
      </c>
      <c r="D48" s="58"/>
      <c r="E48" s="59" t="s">
        <v>73</v>
      </c>
      <c r="F48" s="48">
        <f>+F49</f>
        <v>80613</v>
      </c>
      <c r="G48" s="68"/>
      <c r="H48" s="68"/>
    </row>
    <row r="49" spans="1:8" s="67" customFormat="1" x14ac:dyDescent="0.2">
      <c r="A49" s="66"/>
      <c r="B49" s="66"/>
      <c r="D49" s="67" t="s">
        <v>74</v>
      </c>
      <c r="E49" s="58" t="s">
        <v>73</v>
      </c>
      <c r="F49" s="72">
        <v>80613</v>
      </c>
      <c r="G49" s="68"/>
      <c r="H49" s="68"/>
    </row>
    <row r="50" spans="1:8" s="67" customFormat="1" x14ac:dyDescent="0.2">
      <c r="A50" s="66"/>
      <c r="B50" s="59" t="s">
        <v>49</v>
      </c>
      <c r="E50" s="59" t="s">
        <v>50</v>
      </c>
      <c r="F50" s="48">
        <f>+F51</f>
        <v>6130998.6100000003</v>
      </c>
      <c r="G50" s="68"/>
      <c r="H50" s="68"/>
    </row>
    <row r="51" spans="1:8" s="67" customFormat="1" x14ac:dyDescent="0.2">
      <c r="A51" s="66"/>
      <c r="B51" s="66"/>
      <c r="C51" s="58" t="s">
        <v>60</v>
      </c>
      <c r="E51" s="59" t="s">
        <v>61</v>
      </c>
      <c r="F51" s="48">
        <f>SUM(F52)</f>
        <v>6130998.6100000003</v>
      </c>
      <c r="G51" s="68"/>
      <c r="H51" s="68"/>
    </row>
    <row r="52" spans="1:8" s="67" customFormat="1" x14ac:dyDescent="0.2">
      <c r="A52" s="66"/>
      <c r="B52" s="66"/>
      <c r="D52" s="58" t="s">
        <v>62</v>
      </c>
      <c r="E52" s="58" t="s">
        <v>61</v>
      </c>
      <c r="F52" s="72">
        <v>6130998.6100000003</v>
      </c>
      <c r="G52" s="68"/>
      <c r="H52" s="68"/>
    </row>
    <row r="53" spans="1:8" x14ac:dyDescent="0.2">
      <c r="A53" s="8"/>
      <c r="B53" s="8"/>
      <c r="C53" s="15"/>
      <c r="E53" s="6" t="s">
        <v>54</v>
      </c>
      <c r="F53" s="2"/>
      <c r="G53" s="12">
        <f>+F39</f>
        <v>6927238.5100000007</v>
      </c>
    </row>
    <row r="54" spans="1:8" s="54" customFormat="1" x14ac:dyDescent="0.2">
      <c r="A54" s="47"/>
      <c r="B54" s="47"/>
      <c r="D54" s="56"/>
      <c r="E54" s="6"/>
      <c r="F54" s="60"/>
      <c r="G54" s="55"/>
      <c r="H54" s="55"/>
    </row>
    <row r="55" spans="1:8" ht="15.75" x14ac:dyDescent="0.25">
      <c r="A55" s="37"/>
      <c r="B55" s="37"/>
      <c r="C55" s="37"/>
      <c r="D55" s="37"/>
      <c r="E55" s="36" t="s">
        <v>15</v>
      </c>
      <c r="F55" s="38"/>
      <c r="G55" s="39">
        <f>SUM(G24:G54)</f>
        <v>15098264.77</v>
      </c>
    </row>
    <row r="56" spans="1:8" ht="16.5" thickBot="1" x14ac:dyDescent="0.3">
      <c r="A56" s="37"/>
      <c r="B56" s="37"/>
      <c r="C56" s="37"/>
      <c r="D56" s="37"/>
      <c r="E56" s="36" t="s">
        <v>16</v>
      </c>
      <c r="F56" s="38"/>
      <c r="G56" s="40">
        <f>G20-G55</f>
        <v>428351802.23000002</v>
      </c>
    </row>
    <row r="57" spans="1:8" ht="13.5" thickTop="1" x14ac:dyDescent="0.2"/>
    <row r="58" spans="1:8" x14ac:dyDescent="0.2">
      <c r="E58" s="9"/>
    </row>
    <row r="59" spans="1:8" x14ac:dyDescent="0.2">
      <c r="E59" s="10" t="s">
        <v>20</v>
      </c>
    </row>
    <row r="60" spans="1:8" x14ac:dyDescent="0.2">
      <c r="E60" s="53">
        <v>42400</v>
      </c>
    </row>
    <row r="62" spans="1:8" s="60" customFormat="1" x14ac:dyDescent="0.2">
      <c r="A62" s="54"/>
      <c r="B62" s="54"/>
      <c r="C62" s="54"/>
      <c r="D62" s="54"/>
      <c r="E62" s="55"/>
      <c r="F62" s="55"/>
      <c r="G62" s="63"/>
      <c r="H62" s="63"/>
    </row>
    <row r="63" spans="1:8" s="60" customFormat="1" x14ac:dyDescent="0.2">
      <c r="E63" s="63"/>
      <c r="F63" s="63"/>
      <c r="G63" s="63"/>
      <c r="H63" s="63"/>
    </row>
    <row r="64" spans="1:8" s="60" customFormat="1" x14ac:dyDescent="0.2">
      <c r="E64" s="63"/>
      <c r="F64" s="63"/>
      <c r="G64" s="63"/>
      <c r="H64" s="63"/>
    </row>
    <row r="65" spans="5:8" s="60" customFormat="1" x14ac:dyDescent="0.2">
      <c r="E65" s="63"/>
      <c r="F65" s="63"/>
      <c r="G65" s="63"/>
      <c r="H65" s="63"/>
    </row>
    <row r="66" spans="5:8" s="60" customFormat="1" x14ac:dyDescent="0.2">
      <c r="E66" s="63"/>
      <c r="F66" s="63"/>
      <c r="G66" s="63"/>
      <c r="H66" s="63"/>
    </row>
    <row r="67" spans="5:8" s="60" customFormat="1" x14ac:dyDescent="0.2">
      <c r="E67" s="63"/>
      <c r="F67" s="63"/>
      <c r="G67" s="63"/>
      <c r="H67" s="63"/>
    </row>
    <row r="68" spans="5:8" s="60" customFormat="1" x14ac:dyDescent="0.2">
      <c r="E68" s="63"/>
      <c r="F68" s="63"/>
      <c r="G68" s="63"/>
      <c r="H68" s="63"/>
    </row>
    <row r="69" spans="5:8" s="60" customFormat="1" x14ac:dyDescent="0.2">
      <c r="E69" s="63"/>
      <c r="F69" s="63"/>
      <c r="G69" s="63"/>
      <c r="H69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6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22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66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0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13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7</v>
      </c>
      <c r="B24" s="81"/>
      <c r="C24" s="81"/>
      <c r="D24" s="81"/>
      <c r="E24" s="22"/>
      <c r="F24" s="22"/>
      <c r="G24" s="21" t="s">
        <v>8</v>
      </c>
    </row>
    <row r="25" spans="1:7" ht="43.5" customHeight="1" x14ac:dyDescent="0.25">
      <c r="A25" s="78" t="s">
        <v>67</v>
      </c>
      <c r="B25" s="78"/>
      <c r="C25" s="78"/>
      <c r="D25" s="78"/>
      <c r="E25" s="24"/>
      <c r="F25" s="24"/>
      <c r="G25" s="28">
        <f>+ejecucion!G20</f>
        <v>443450067</v>
      </c>
    </row>
    <row r="26" spans="1:7" ht="40.5" customHeight="1" x14ac:dyDescent="0.25">
      <c r="A26" s="78" t="s">
        <v>21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79" t="s">
        <v>18</v>
      </c>
      <c r="B27" s="79"/>
      <c r="C27" s="79"/>
      <c r="D27" s="79"/>
      <c r="E27" s="25"/>
      <c r="F27" s="25"/>
      <c r="G27" s="30">
        <f>+G25+G26</f>
        <v>443450067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79" t="s">
        <v>9</v>
      </c>
      <c r="B29" s="79"/>
      <c r="C29" s="26"/>
      <c r="D29" s="25"/>
      <c r="E29" s="25"/>
      <c r="F29" s="25"/>
      <c r="G29" s="25"/>
    </row>
    <row r="30" spans="1:7" ht="30" customHeight="1" x14ac:dyDescent="0.25">
      <c r="A30" s="80" t="s">
        <v>10</v>
      </c>
      <c r="B30" s="80"/>
      <c r="C30" s="80"/>
      <c r="D30" s="80"/>
      <c r="E30" s="25"/>
      <c r="F30" s="28"/>
      <c r="G30" s="28">
        <f>ejecucion!G55</f>
        <v>15098264.77</v>
      </c>
    </row>
    <row r="31" spans="1:7" ht="30" customHeight="1" thickBot="1" x14ac:dyDescent="0.3">
      <c r="A31" s="77" t="s">
        <v>68</v>
      </c>
      <c r="B31" s="77"/>
      <c r="C31" s="77"/>
      <c r="D31" s="77"/>
      <c r="E31" s="28"/>
      <c r="F31" s="27"/>
      <c r="G31" s="31">
        <f>+G27-G30</f>
        <v>428351802.23000002</v>
      </c>
    </row>
    <row r="32" spans="1:7" ht="18.75" thickTop="1" x14ac:dyDescent="0.25">
      <c r="A32" s="77"/>
      <c r="B32" s="77"/>
      <c r="C32" s="77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2016-02-01T14:22:21Z</cp:lastPrinted>
  <dcterms:created xsi:type="dcterms:W3CDTF">2006-01-17T19:13:45Z</dcterms:created>
  <dcterms:modified xsi:type="dcterms:W3CDTF">2016-02-03T16:15:05Z</dcterms:modified>
</cp:coreProperties>
</file>